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D - LGBA\Municipalities\03. Allocations\2023-24\"/>
    </mc:Choice>
  </mc:AlternateContent>
  <bookViews>
    <workbookView xWindow="-110" yWindow="-110" windowWidth="19420" windowHeight="10420"/>
  </bookViews>
  <sheets>
    <sheet name="Summary" sheetId="1" r:id="rId1"/>
    <sheet name="CPT" sheetId="2" r:id="rId2"/>
    <sheet name="DC1" sheetId="3" r:id="rId3"/>
    <sheet name="DC2" sheetId="4" r:id="rId4"/>
    <sheet name="DC3" sheetId="5" r:id="rId5"/>
    <sheet name="DC4" sheetId="6" r:id="rId6"/>
    <sheet name="DC5" sheetId="7" r:id="rId7"/>
    <sheet name="WC011" sheetId="8" r:id="rId8"/>
    <sheet name="WC012" sheetId="9" r:id="rId9"/>
    <sheet name="WC013" sheetId="10" r:id="rId10"/>
    <sheet name="WC014" sheetId="11" r:id="rId11"/>
    <sheet name="WC015" sheetId="12" r:id="rId12"/>
    <sheet name="WC022" sheetId="13" r:id="rId13"/>
    <sheet name="WC023" sheetId="14" r:id="rId14"/>
    <sheet name="WC024" sheetId="15" r:id="rId15"/>
    <sheet name="WC025" sheetId="16" r:id="rId16"/>
    <sheet name="WC026" sheetId="17" r:id="rId17"/>
    <sheet name="WC031" sheetId="18" r:id="rId18"/>
    <sheet name="WC032" sheetId="19" r:id="rId19"/>
    <sheet name="WC033" sheetId="20" r:id="rId20"/>
    <sheet name="WC034" sheetId="21" r:id="rId21"/>
    <sheet name="WC041" sheetId="22" r:id="rId22"/>
    <sheet name="WC042" sheetId="23" r:id="rId23"/>
    <sheet name="WC043" sheetId="24" r:id="rId24"/>
    <sheet name="WC044" sheetId="25" r:id="rId25"/>
    <sheet name="WC045" sheetId="26" r:id="rId26"/>
    <sheet name="WC047" sheetId="27" r:id="rId27"/>
    <sheet name="WC048" sheetId="28" r:id="rId28"/>
    <sheet name="WC051" sheetId="29" r:id="rId29"/>
    <sheet name="WC052" sheetId="30" r:id="rId30"/>
    <sheet name="WC053" sheetId="31" r:id="rId31"/>
  </sheets>
  <definedNames>
    <definedName name="_xlnm.Print_Area" localSheetId="1">CPT!$A$1:$H$190</definedName>
    <definedName name="_xlnm.Print_Area" localSheetId="2">'DC1'!$A$1:$H$190</definedName>
    <definedName name="_xlnm.Print_Area" localSheetId="3">'DC2'!$A$1:$H$190</definedName>
    <definedName name="_xlnm.Print_Area" localSheetId="4">'DC3'!$A$1:$H$190</definedName>
    <definedName name="_xlnm.Print_Area" localSheetId="5">'DC4'!$A$1:$H$190</definedName>
    <definedName name="_xlnm.Print_Area" localSheetId="6">'DC5'!$A$1:$H$190</definedName>
    <definedName name="_xlnm.Print_Area" localSheetId="0">Summary!$A$1:$H$190</definedName>
    <definedName name="_xlnm.Print_Area" localSheetId="7">'WC011'!$A$1:$H$190</definedName>
    <definedName name="_xlnm.Print_Area" localSheetId="8">'WC012'!$A$1:$H$190</definedName>
    <definedName name="_xlnm.Print_Area" localSheetId="9">'WC013'!$A$1:$H$190</definedName>
    <definedName name="_xlnm.Print_Area" localSheetId="10">'WC014'!$A$1:$H$190</definedName>
    <definedName name="_xlnm.Print_Area" localSheetId="11">'WC015'!$A$1:$H$190</definedName>
    <definedName name="_xlnm.Print_Area" localSheetId="12">'WC022'!$A$1:$H$190</definedName>
    <definedName name="_xlnm.Print_Area" localSheetId="13">'WC023'!$A$1:$H$190</definedName>
    <definedName name="_xlnm.Print_Area" localSheetId="14">'WC024'!$A$1:$H$190</definedName>
    <definedName name="_xlnm.Print_Area" localSheetId="15">'WC025'!$A$1:$H$190</definedName>
    <definedName name="_xlnm.Print_Area" localSheetId="16">'WC026'!$A$1:$H$190</definedName>
    <definedName name="_xlnm.Print_Area" localSheetId="17">'WC031'!$A$1:$H$190</definedName>
    <definedName name="_xlnm.Print_Area" localSheetId="18">'WC032'!$A$1:$H$190</definedName>
    <definedName name="_xlnm.Print_Area" localSheetId="19">'WC033'!$A$1:$H$190</definedName>
    <definedName name="_xlnm.Print_Area" localSheetId="20">'WC034'!$A$1:$H$190</definedName>
    <definedName name="_xlnm.Print_Area" localSheetId="21">'WC041'!$A$1:$H$190</definedName>
    <definedName name="_xlnm.Print_Area" localSheetId="22">'WC042'!$A$1:$H$190</definedName>
    <definedName name="_xlnm.Print_Area" localSheetId="23">'WC043'!$A$1:$H$190</definedName>
    <definedName name="_xlnm.Print_Area" localSheetId="24">'WC044'!$A$1:$H$190</definedName>
    <definedName name="_xlnm.Print_Area" localSheetId="25">'WC045'!$A$1:$H$190</definedName>
    <definedName name="_xlnm.Print_Area" localSheetId="26">'WC047'!$A$1:$H$190</definedName>
    <definedName name="_xlnm.Print_Area" localSheetId="27">'WC048'!$A$1:$H$190</definedName>
    <definedName name="_xlnm.Print_Area" localSheetId="28">'WC051'!$A$1:$H$190</definedName>
    <definedName name="_xlnm.Print_Area" localSheetId="29">'WC052'!$A$1:$H$190</definedName>
    <definedName name="_xlnm.Print_Area" localSheetId="30">'WC053'!$A$1:$H$190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4" i="1" l="1"/>
  <c r="F105" i="1"/>
  <c r="F106" i="1"/>
  <c r="F107" i="1"/>
  <c r="F108" i="1"/>
  <c r="F109" i="1"/>
  <c r="H105" i="1"/>
  <c r="G105" i="1"/>
  <c r="H93" i="1" l="1"/>
  <c r="G93" i="1"/>
  <c r="F93" i="1"/>
  <c r="G85" i="2" l="1"/>
  <c r="H85" i="2"/>
  <c r="G85" i="3"/>
  <c r="H85" i="3"/>
  <c r="G85" i="4"/>
  <c r="H85" i="4"/>
  <c r="G85" i="5"/>
  <c r="H85" i="5"/>
  <c r="G85" i="6"/>
  <c r="H85" i="6"/>
  <c r="G85" i="7"/>
  <c r="H85" i="7"/>
  <c r="G85" i="1"/>
  <c r="H85" i="1"/>
  <c r="F85" i="2"/>
  <c r="F85" i="3"/>
  <c r="F85" i="4"/>
  <c r="F85" i="5"/>
  <c r="F85" i="6"/>
  <c r="F85" i="7"/>
  <c r="F85" i="1"/>
  <c r="G85" i="9"/>
  <c r="H85" i="9"/>
  <c r="G85" i="10"/>
  <c r="H85" i="10"/>
  <c r="G85" i="11"/>
  <c r="H85" i="11"/>
  <c r="G85" i="12"/>
  <c r="H85" i="12"/>
  <c r="G85" i="13"/>
  <c r="H85" i="13"/>
  <c r="G85" i="14"/>
  <c r="H85" i="14"/>
  <c r="G85" i="15"/>
  <c r="H85" i="15"/>
  <c r="G85" i="16"/>
  <c r="H85" i="16"/>
  <c r="G85" i="17"/>
  <c r="H85" i="17"/>
  <c r="G85" i="18"/>
  <c r="H85" i="18"/>
  <c r="G85" i="19"/>
  <c r="H85" i="19"/>
  <c r="G85" i="20"/>
  <c r="H85" i="20"/>
  <c r="G85" i="21"/>
  <c r="H85" i="21"/>
  <c r="G85" i="22"/>
  <c r="H85" i="22"/>
  <c r="G85" i="23"/>
  <c r="H85" i="23"/>
  <c r="G85" i="24"/>
  <c r="H85" i="24"/>
  <c r="G85" i="25"/>
  <c r="H85" i="25"/>
  <c r="G85" i="26"/>
  <c r="H85" i="26"/>
  <c r="G85" i="27"/>
  <c r="H85" i="27"/>
  <c r="G85" i="28"/>
  <c r="H85" i="28"/>
  <c r="G85" i="29"/>
  <c r="H85" i="29"/>
  <c r="G85" i="30"/>
  <c r="H85" i="30"/>
  <c r="G85" i="31"/>
  <c r="H85" i="31"/>
  <c r="G85" i="8"/>
  <c r="H85" i="8"/>
  <c r="F85" i="9"/>
  <c r="F85" i="10"/>
  <c r="F85" i="11"/>
  <c r="F85" i="12"/>
  <c r="F85" i="13"/>
  <c r="F85" i="14"/>
  <c r="F85" i="15"/>
  <c r="F85" i="16"/>
  <c r="F85" i="17"/>
  <c r="F85" i="18"/>
  <c r="F85" i="19"/>
  <c r="F85" i="20"/>
  <c r="F85" i="21"/>
  <c r="F85" i="22"/>
  <c r="F85" i="23"/>
  <c r="F85" i="24"/>
  <c r="F85" i="25"/>
  <c r="F85" i="26"/>
  <c r="F85" i="27"/>
  <c r="F85" i="28"/>
  <c r="F85" i="29"/>
  <c r="F85" i="30"/>
  <c r="F85" i="31"/>
  <c r="F85" i="8"/>
  <c r="G88" i="1"/>
  <c r="H88" i="1"/>
  <c r="H97" i="1"/>
  <c r="H98" i="1"/>
  <c r="H99" i="1"/>
  <c r="H100" i="1"/>
  <c r="H96" i="1"/>
  <c r="G102" i="3"/>
  <c r="H102" i="3"/>
  <c r="G102" i="4"/>
  <c r="H102" i="4"/>
  <c r="G102" i="5"/>
  <c r="H102" i="5"/>
  <c r="G102" i="6"/>
  <c r="H102" i="6"/>
  <c r="G102" i="7"/>
  <c r="H102" i="7"/>
  <c r="G102" i="8"/>
  <c r="H102" i="8"/>
  <c r="G102" i="9"/>
  <c r="H102" i="9"/>
  <c r="G102" i="10"/>
  <c r="H102" i="10"/>
  <c r="G102" i="11"/>
  <c r="H102" i="11"/>
  <c r="G102" i="12"/>
  <c r="H102" i="12"/>
  <c r="G102" i="13"/>
  <c r="H102" i="13"/>
  <c r="G102" i="14"/>
  <c r="H102" i="14"/>
  <c r="G102" i="15"/>
  <c r="H102" i="15"/>
  <c r="G102" i="16"/>
  <c r="H102" i="16"/>
  <c r="G102" i="17"/>
  <c r="H102" i="17"/>
  <c r="G102" i="18"/>
  <c r="H102" i="18"/>
  <c r="G102" i="19"/>
  <c r="H102" i="19"/>
  <c r="G102" i="20"/>
  <c r="H102" i="20"/>
  <c r="G102" i="21"/>
  <c r="H102" i="21"/>
  <c r="G102" i="22"/>
  <c r="H102" i="22"/>
  <c r="G102" i="23"/>
  <c r="H102" i="23"/>
  <c r="G102" i="24"/>
  <c r="H102" i="24"/>
  <c r="G102" i="25"/>
  <c r="H102" i="25"/>
  <c r="G102" i="26"/>
  <c r="H102" i="26"/>
  <c r="G102" i="27"/>
  <c r="H102" i="27"/>
  <c r="G102" i="28"/>
  <c r="H102" i="28"/>
  <c r="G102" i="29"/>
  <c r="H102" i="29"/>
  <c r="G102" i="30"/>
  <c r="H102" i="30"/>
  <c r="G102" i="31"/>
  <c r="H102" i="31"/>
  <c r="G102" i="2"/>
  <c r="H102" i="2"/>
  <c r="F102" i="3"/>
  <c r="F102" i="4"/>
  <c r="F102" i="5"/>
  <c r="F102" i="6"/>
  <c r="F102" i="7"/>
  <c r="F102" i="8"/>
  <c r="F102" i="9"/>
  <c r="F102" i="10"/>
  <c r="F102" i="11"/>
  <c r="F102" i="12"/>
  <c r="F102" i="13"/>
  <c r="F102" i="14"/>
  <c r="F102" i="15"/>
  <c r="F102" i="16"/>
  <c r="F102" i="17"/>
  <c r="F102" i="18"/>
  <c r="F102" i="19"/>
  <c r="F102" i="20"/>
  <c r="F102" i="21"/>
  <c r="F102" i="22"/>
  <c r="F102" i="23"/>
  <c r="F102" i="24"/>
  <c r="F102" i="25"/>
  <c r="F102" i="26"/>
  <c r="F102" i="27"/>
  <c r="F102" i="28"/>
  <c r="F102" i="29"/>
  <c r="F102" i="30"/>
  <c r="F102" i="31"/>
  <c r="F102" i="2"/>
  <c r="H95" i="3"/>
  <c r="G95" i="3"/>
  <c r="H95" i="4"/>
  <c r="G95" i="4"/>
  <c r="H95" i="5"/>
  <c r="G95" i="5"/>
  <c r="H95" i="6"/>
  <c r="G95" i="6"/>
  <c r="H95" i="7"/>
  <c r="G95" i="7"/>
  <c r="H95" i="8"/>
  <c r="G95" i="8"/>
  <c r="H95" i="9"/>
  <c r="G95" i="9"/>
  <c r="H95" i="10"/>
  <c r="G95" i="10"/>
  <c r="H95" i="11"/>
  <c r="G95" i="11"/>
  <c r="H95" i="12"/>
  <c r="G95" i="12"/>
  <c r="H95" i="13"/>
  <c r="G95" i="13"/>
  <c r="H95" i="14"/>
  <c r="G95" i="14"/>
  <c r="H95" i="15"/>
  <c r="G95" i="15"/>
  <c r="H95" i="16"/>
  <c r="G95" i="16"/>
  <c r="H95" i="17"/>
  <c r="G95" i="17"/>
  <c r="H95" i="18"/>
  <c r="G95" i="18"/>
  <c r="H95" i="19"/>
  <c r="G95" i="19"/>
  <c r="H95" i="20"/>
  <c r="G95" i="20"/>
  <c r="H95" i="21"/>
  <c r="G95" i="21"/>
  <c r="H95" i="22"/>
  <c r="G95" i="22"/>
  <c r="H95" i="23"/>
  <c r="G95" i="23"/>
  <c r="H95" i="24"/>
  <c r="G95" i="24"/>
  <c r="H95" i="25"/>
  <c r="G95" i="25"/>
  <c r="H95" i="26"/>
  <c r="G95" i="26"/>
  <c r="H95" i="27"/>
  <c r="G95" i="27"/>
  <c r="H95" i="28"/>
  <c r="G95" i="28"/>
  <c r="H95" i="29"/>
  <c r="G95" i="29"/>
  <c r="H95" i="30"/>
  <c r="G95" i="30"/>
  <c r="H95" i="31"/>
  <c r="G95" i="31"/>
  <c r="H95" i="2"/>
  <c r="G95" i="2"/>
  <c r="F95" i="3"/>
  <c r="F95" i="4"/>
  <c r="F95" i="5"/>
  <c r="F95" i="6"/>
  <c r="F95" i="7"/>
  <c r="F95" i="8"/>
  <c r="F95" i="9"/>
  <c r="F95" i="10"/>
  <c r="F95" i="11"/>
  <c r="F95" i="12"/>
  <c r="F95" i="13"/>
  <c r="F95" i="14"/>
  <c r="F95" i="15"/>
  <c r="F95" i="16"/>
  <c r="F95" i="17"/>
  <c r="F95" i="18"/>
  <c r="F95" i="19"/>
  <c r="F95" i="20"/>
  <c r="F95" i="21"/>
  <c r="F95" i="22"/>
  <c r="F95" i="23"/>
  <c r="F95" i="24"/>
  <c r="F95" i="25"/>
  <c r="F95" i="26"/>
  <c r="F95" i="27"/>
  <c r="F95" i="28"/>
  <c r="F95" i="29"/>
  <c r="F95" i="30"/>
  <c r="F95" i="31"/>
  <c r="F95" i="2"/>
  <c r="F72" i="4"/>
  <c r="G72" i="25"/>
  <c r="H72" i="25"/>
  <c r="F72" i="25"/>
  <c r="G72" i="2"/>
  <c r="H72" i="2"/>
  <c r="F72" i="2"/>
  <c r="G66" i="2"/>
  <c r="H66" i="2"/>
  <c r="F66" i="2"/>
  <c r="G60" i="2"/>
  <c r="H60" i="2"/>
  <c r="F60" i="2"/>
  <c r="G48" i="1"/>
  <c r="H48" i="1"/>
  <c r="G49" i="1"/>
  <c r="H49" i="1"/>
  <c r="G50" i="1"/>
  <c r="H50" i="1"/>
  <c r="G51" i="1"/>
  <c r="H51" i="1"/>
  <c r="G52" i="1"/>
  <c r="H52" i="1"/>
  <c r="G54" i="1"/>
  <c r="H54" i="1"/>
  <c r="G55" i="1"/>
  <c r="H55" i="1"/>
  <c r="G56" i="1"/>
  <c r="H56" i="1"/>
  <c r="G57" i="1"/>
  <c r="H57" i="1"/>
  <c r="G58" i="1"/>
  <c r="H58" i="1"/>
  <c r="G61" i="1"/>
  <c r="H61" i="1"/>
  <c r="G62" i="1"/>
  <c r="H62" i="1"/>
  <c r="G63" i="1"/>
  <c r="H63" i="1"/>
  <c r="G64" i="1"/>
  <c r="H64" i="1"/>
  <c r="G67" i="1"/>
  <c r="H67" i="1"/>
  <c r="G68" i="1"/>
  <c r="H68" i="1"/>
  <c r="G69" i="1"/>
  <c r="H69" i="1"/>
  <c r="G70" i="1"/>
  <c r="H70" i="1"/>
  <c r="G73" i="1"/>
  <c r="H73" i="1"/>
  <c r="G74" i="1"/>
  <c r="H74" i="1"/>
  <c r="G75" i="1"/>
  <c r="H75" i="1"/>
  <c r="G76" i="1"/>
  <c r="H76" i="1"/>
  <c r="G77" i="1"/>
  <c r="H77" i="1"/>
  <c r="G80" i="1"/>
  <c r="H80" i="1"/>
  <c r="G81" i="1"/>
  <c r="H81" i="1"/>
  <c r="G82" i="1"/>
  <c r="H82" i="1"/>
  <c r="G83" i="1"/>
  <c r="H83" i="1"/>
  <c r="G86" i="1"/>
  <c r="H86" i="1"/>
  <c r="G87" i="1"/>
  <c r="H87" i="1"/>
  <c r="G89" i="1"/>
  <c r="H89" i="1"/>
  <c r="G90" i="1"/>
  <c r="H90" i="1"/>
  <c r="G91" i="1"/>
  <c r="H91" i="1"/>
  <c r="G92" i="1"/>
  <c r="H92" i="1"/>
  <c r="G96" i="1"/>
  <c r="G97" i="1"/>
  <c r="G98" i="1"/>
  <c r="G99" i="1"/>
  <c r="G100" i="1"/>
  <c r="G103" i="1"/>
  <c r="H103" i="1"/>
  <c r="G104" i="1"/>
  <c r="H104" i="1"/>
  <c r="G106" i="1"/>
  <c r="H106" i="1"/>
  <c r="G107" i="1"/>
  <c r="H107" i="1"/>
  <c r="G108" i="1"/>
  <c r="H108" i="1"/>
  <c r="G109" i="1"/>
  <c r="H109" i="1"/>
  <c r="F49" i="1"/>
  <c r="F50" i="1"/>
  <c r="F51" i="1"/>
  <c r="F52" i="1"/>
  <c r="F54" i="1"/>
  <c r="F55" i="1"/>
  <c r="F56" i="1"/>
  <c r="F57" i="1"/>
  <c r="F58" i="1"/>
  <c r="F61" i="1"/>
  <c r="F62" i="1"/>
  <c r="F63" i="1"/>
  <c r="F64" i="1"/>
  <c r="F67" i="1"/>
  <c r="F68" i="1"/>
  <c r="F69" i="1"/>
  <c r="F70" i="1"/>
  <c r="F73" i="1"/>
  <c r="F74" i="1"/>
  <c r="F75" i="1"/>
  <c r="F76" i="1"/>
  <c r="F77" i="1"/>
  <c r="F80" i="1"/>
  <c r="F81" i="1"/>
  <c r="F82" i="1"/>
  <c r="F83" i="1"/>
  <c r="F86" i="1"/>
  <c r="F87" i="1"/>
  <c r="F88" i="1"/>
  <c r="F89" i="1"/>
  <c r="F90" i="1"/>
  <c r="F91" i="1"/>
  <c r="F92" i="1"/>
  <c r="F96" i="1"/>
  <c r="F97" i="1"/>
  <c r="F98" i="1"/>
  <c r="F99" i="1"/>
  <c r="F100" i="1"/>
  <c r="F103" i="1"/>
  <c r="F111" i="1"/>
  <c r="F53" i="31"/>
  <c r="F79" i="31"/>
  <c r="F111" i="31"/>
  <c r="F53" i="30"/>
  <c r="F79" i="30"/>
  <c r="F111" i="30"/>
  <c r="F53" i="29"/>
  <c r="F79" i="29"/>
  <c r="F111" i="29"/>
  <c r="F53" i="28"/>
  <c r="F79" i="28"/>
  <c r="F111" i="28"/>
  <c r="F53" i="27"/>
  <c r="F79" i="27"/>
  <c r="F111" i="27"/>
  <c r="F53" i="26"/>
  <c r="F79" i="26"/>
  <c r="F111" i="26"/>
  <c r="F53" i="25"/>
  <c r="F79" i="25"/>
  <c r="F111" i="25"/>
  <c r="F53" i="24"/>
  <c r="F79" i="24"/>
  <c r="F111" i="24"/>
  <c r="F53" i="23"/>
  <c r="F79" i="23"/>
  <c r="F111" i="23"/>
  <c r="F53" i="22"/>
  <c r="F79" i="22"/>
  <c r="F111" i="22"/>
  <c r="F53" i="21"/>
  <c r="F79" i="21"/>
  <c r="F111" i="21"/>
  <c r="F53" i="20"/>
  <c r="F79" i="20"/>
  <c r="F111" i="20"/>
  <c r="F53" i="19"/>
  <c r="F79" i="19"/>
  <c r="F111" i="19"/>
  <c r="F53" i="18"/>
  <c r="F79" i="18"/>
  <c r="F111" i="18"/>
  <c r="F53" i="17"/>
  <c r="F79" i="17"/>
  <c r="F111" i="17"/>
  <c r="F53" i="16"/>
  <c r="F79" i="16"/>
  <c r="F111" i="16"/>
  <c r="F53" i="15"/>
  <c r="F79" i="15"/>
  <c r="F111" i="15"/>
  <c r="F53" i="14"/>
  <c r="F79" i="14"/>
  <c r="F111" i="14"/>
  <c r="F53" i="13"/>
  <c r="F79" i="13"/>
  <c r="F111" i="13"/>
  <c r="F53" i="12"/>
  <c r="F79" i="12"/>
  <c r="F111" i="12"/>
  <c r="F53" i="11"/>
  <c r="F79" i="11"/>
  <c r="F111" i="11"/>
  <c r="F53" i="10"/>
  <c r="F79" i="10"/>
  <c r="F111" i="10"/>
  <c r="F53" i="9"/>
  <c r="F79" i="9"/>
  <c r="F111" i="9"/>
  <c r="F53" i="8"/>
  <c r="F79" i="8"/>
  <c r="F111" i="8"/>
  <c r="F53" i="7"/>
  <c r="F79" i="7"/>
  <c r="F111" i="7"/>
  <c r="F53" i="6"/>
  <c r="F79" i="6"/>
  <c r="F111" i="6"/>
  <c r="F53" i="5"/>
  <c r="F79" i="5"/>
  <c r="F111" i="5"/>
  <c r="F53" i="4"/>
  <c r="F79" i="4"/>
  <c r="F111" i="4"/>
  <c r="F53" i="3"/>
  <c r="F79" i="3"/>
  <c r="F111" i="3"/>
  <c r="F53" i="2"/>
  <c r="F79" i="2"/>
  <c r="F111" i="2"/>
  <c r="G111" i="1"/>
  <c r="H111" i="1"/>
  <c r="G53" i="31"/>
  <c r="H53" i="31"/>
  <c r="G79" i="31"/>
  <c r="H79" i="31"/>
  <c r="G111" i="31"/>
  <c r="H111" i="31"/>
  <c r="G53" i="30"/>
  <c r="H53" i="30"/>
  <c r="G79" i="30"/>
  <c r="H79" i="30"/>
  <c r="G111" i="30"/>
  <c r="H111" i="30"/>
  <c r="G53" i="29"/>
  <c r="H53" i="29"/>
  <c r="G79" i="29"/>
  <c r="H79" i="29"/>
  <c r="G111" i="29"/>
  <c r="H111" i="29"/>
  <c r="G53" i="28"/>
  <c r="H53" i="28"/>
  <c r="G79" i="28"/>
  <c r="H79" i="28"/>
  <c r="G111" i="28"/>
  <c r="H111" i="28"/>
  <c r="G53" i="27"/>
  <c r="H53" i="27"/>
  <c r="G79" i="27"/>
  <c r="H79" i="27"/>
  <c r="G111" i="27"/>
  <c r="H111" i="27"/>
  <c r="G53" i="26"/>
  <c r="H53" i="26"/>
  <c r="G79" i="26"/>
  <c r="H79" i="26"/>
  <c r="G111" i="26"/>
  <c r="H111" i="26"/>
  <c r="G53" i="25"/>
  <c r="H53" i="25"/>
  <c r="G79" i="25"/>
  <c r="H79" i="25"/>
  <c r="G111" i="25"/>
  <c r="H111" i="25"/>
  <c r="G53" i="24"/>
  <c r="H53" i="24"/>
  <c r="G79" i="24"/>
  <c r="H79" i="24"/>
  <c r="G111" i="24"/>
  <c r="H111" i="24"/>
  <c r="G53" i="23"/>
  <c r="H53" i="23"/>
  <c r="G79" i="23"/>
  <c r="H79" i="23"/>
  <c r="G111" i="23"/>
  <c r="H111" i="23"/>
  <c r="G53" i="22"/>
  <c r="H53" i="22"/>
  <c r="G79" i="22"/>
  <c r="H79" i="22"/>
  <c r="G111" i="22"/>
  <c r="H111" i="22"/>
  <c r="G53" i="21"/>
  <c r="H53" i="21"/>
  <c r="G79" i="21"/>
  <c r="H79" i="21"/>
  <c r="G111" i="21"/>
  <c r="H111" i="21"/>
  <c r="G53" i="20"/>
  <c r="H53" i="20"/>
  <c r="G79" i="20"/>
  <c r="H79" i="20"/>
  <c r="G111" i="20"/>
  <c r="H111" i="20"/>
  <c r="G53" i="19"/>
  <c r="H53" i="19"/>
  <c r="G79" i="19"/>
  <c r="H79" i="19"/>
  <c r="G111" i="19"/>
  <c r="H111" i="19"/>
  <c r="G53" i="18"/>
  <c r="H53" i="18"/>
  <c r="G79" i="18"/>
  <c r="H79" i="18"/>
  <c r="G111" i="18"/>
  <c r="H111" i="18"/>
  <c r="G53" i="17"/>
  <c r="H53" i="17"/>
  <c r="G79" i="17"/>
  <c r="H79" i="17"/>
  <c r="G111" i="17"/>
  <c r="H111" i="17"/>
  <c r="G53" i="16"/>
  <c r="H53" i="16"/>
  <c r="G79" i="16"/>
  <c r="H79" i="16"/>
  <c r="G111" i="16"/>
  <c r="H111" i="16"/>
  <c r="G53" i="15"/>
  <c r="H53" i="15"/>
  <c r="G79" i="15"/>
  <c r="H79" i="15"/>
  <c r="G111" i="15"/>
  <c r="H111" i="15"/>
  <c r="G53" i="14"/>
  <c r="H53" i="14"/>
  <c r="G79" i="14"/>
  <c r="H79" i="14"/>
  <c r="G111" i="14"/>
  <c r="H111" i="14"/>
  <c r="G53" i="13"/>
  <c r="H53" i="13"/>
  <c r="G79" i="13"/>
  <c r="H79" i="13"/>
  <c r="G111" i="13"/>
  <c r="H111" i="13"/>
  <c r="G53" i="12"/>
  <c r="H53" i="12"/>
  <c r="G79" i="12"/>
  <c r="H79" i="12"/>
  <c r="G111" i="12"/>
  <c r="H111" i="12"/>
  <c r="G53" i="11"/>
  <c r="H53" i="11"/>
  <c r="G79" i="11"/>
  <c r="H79" i="11"/>
  <c r="G111" i="11"/>
  <c r="H111" i="11"/>
  <c r="G53" i="10"/>
  <c r="H53" i="10"/>
  <c r="G79" i="10"/>
  <c r="H79" i="10"/>
  <c r="G111" i="10"/>
  <c r="H111" i="10"/>
  <c r="G53" i="9"/>
  <c r="H53" i="9"/>
  <c r="G79" i="9"/>
  <c r="H79" i="9"/>
  <c r="G111" i="9"/>
  <c r="H111" i="9"/>
  <c r="G53" i="8"/>
  <c r="H53" i="8"/>
  <c r="G79" i="8"/>
  <c r="H79" i="8"/>
  <c r="G111" i="8"/>
  <c r="H111" i="8"/>
  <c r="G53" i="7"/>
  <c r="H53" i="7"/>
  <c r="G79" i="7"/>
  <c r="H79" i="7"/>
  <c r="G111" i="7"/>
  <c r="H111" i="7"/>
  <c r="G53" i="6"/>
  <c r="H53" i="6"/>
  <c r="G79" i="6"/>
  <c r="H79" i="6"/>
  <c r="G111" i="6"/>
  <c r="H111" i="6"/>
  <c r="G53" i="5"/>
  <c r="H53" i="5"/>
  <c r="G79" i="5"/>
  <c r="H79" i="5"/>
  <c r="G111" i="5"/>
  <c r="H111" i="5"/>
  <c r="G53" i="4"/>
  <c r="H53" i="4"/>
  <c r="G79" i="4"/>
  <c r="H79" i="4"/>
  <c r="G111" i="4"/>
  <c r="H111" i="4"/>
  <c r="G53" i="3"/>
  <c r="H53" i="3"/>
  <c r="G79" i="3"/>
  <c r="H79" i="3"/>
  <c r="G111" i="3"/>
  <c r="H111" i="3"/>
  <c r="G53" i="2"/>
  <c r="H53" i="2"/>
  <c r="G79" i="2"/>
  <c r="H79" i="2"/>
  <c r="G111" i="2"/>
  <c r="H111" i="2"/>
  <c r="F48" i="1"/>
  <c r="H95" i="1" l="1"/>
  <c r="F47" i="1"/>
  <c r="H72" i="1"/>
  <c r="G72" i="1"/>
  <c r="F79" i="1"/>
  <c r="H102" i="1"/>
  <c r="H79" i="1"/>
  <c r="G102" i="1"/>
  <c r="G79" i="1"/>
  <c r="F95" i="1"/>
  <c r="F72" i="1"/>
  <c r="G95" i="1"/>
  <c r="F102" i="1"/>
  <c r="H66" i="1"/>
  <c r="G66" i="1"/>
  <c r="F66" i="1"/>
  <c r="G60" i="1"/>
  <c r="F60" i="1"/>
  <c r="H60" i="1"/>
  <c r="H53" i="1"/>
  <c r="G53" i="1"/>
  <c r="F53" i="1"/>
  <c r="H123" i="2" l="1"/>
  <c r="G123" i="2"/>
  <c r="F123" i="2"/>
  <c r="H117" i="2"/>
  <c r="G117" i="2"/>
  <c r="F117" i="2"/>
  <c r="H47" i="2"/>
  <c r="G47" i="2"/>
  <c r="F47" i="2"/>
  <c r="H123" i="3"/>
  <c r="G123" i="3"/>
  <c r="F123" i="3"/>
  <c r="H117" i="3"/>
  <c r="G117" i="3"/>
  <c r="F117" i="3"/>
  <c r="H47" i="3"/>
  <c r="G47" i="3"/>
  <c r="F47" i="3"/>
  <c r="H123" i="4"/>
  <c r="G123" i="4"/>
  <c r="F123" i="4"/>
  <c r="H117" i="4"/>
  <c r="G117" i="4"/>
  <c r="F117" i="4"/>
  <c r="H47" i="4"/>
  <c r="G47" i="4"/>
  <c r="F47" i="4"/>
  <c r="H123" i="5"/>
  <c r="G123" i="5"/>
  <c r="F123" i="5"/>
  <c r="H117" i="5"/>
  <c r="G117" i="5"/>
  <c r="F117" i="5"/>
  <c r="H47" i="5"/>
  <c r="G47" i="5"/>
  <c r="F47" i="5"/>
  <c r="H123" i="6"/>
  <c r="G123" i="6"/>
  <c r="F123" i="6"/>
  <c r="H117" i="6"/>
  <c r="G117" i="6"/>
  <c r="F117" i="6"/>
  <c r="H47" i="6"/>
  <c r="G47" i="6"/>
  <c r="F47" i="6"/>
  <c r="H123" i="7"/>
  <c r="G123" i="7"/>
  <c r="F123" i="7"/>
  <c r="H117" i="7"/>
  <c r="G117" i="7"/>
  <c r="F117" i="7"/>
  <c r="H47" i="7"/>
  <c r="G47" i="7"/>
  <c r="F47" i="7"/>
  <c r="H123" i="8"/>
  <c r="G123" i="8"/>
  <c r="F123" i="8"/>
  <c r="H117" i="8"/>
  <c r="G117" i="8"/>
  <c r="F117" i="8"/>
  <c r="H47" i="8"/>
  <c r="G47" i="8"/>
  <c r="F47" i="8"/>
  <c r="H123" i="9"/>
  <c r="G123" i="9"/>
  <c r="F123" i="9"/>
  <c r="H117" i="9"/>
  <c r="G117" i="9"/>
  <c r="F117" i="9"/>
  <c r="H47" i="9"/>
  <c r="G47" i="9"/>
  <c r="F47" i="9"/>
  <c r="H123" i="10"/>
  <c r="G123" i="10"/>
  <c r="F123" i="10"/>
  <c r="H117" i="10"/>
  <c r="G117" i="10"/>
  <c r="F117" i="10"/>
  <c r="H47" i="10"/>
  <c r="G47" i="10"/>
  <c r="F47" i="10"/>
  <c r="H123" i="11"/>
  <c r="G123" i="11"/>
  <c r="F123" i="11"/>
  <c r="H117" i="11"/>
  <c r="G117" i="11"/>
  <c r="F117" i="11"/>
  <c r="H47" i="11"/>
  <c r="G47" i="11"/>
  <c r="F47" i="11"/>
  <c r="H123" i="12"/>
  <c r="G123" i="12"/>
  <c r="F123" i="12"/>
  <c r="H117" i="12"/>
  <c r="G117" i="12"/>
  <c r="F117" i="12"/>
  <c r="H47" i="12"/>
  <c r="G47" i="12"/>
  <c r="F47" i="12"/>
  <c r="H123" i="13"/>
  <c r="G123" i="13"/>
  <c r="F123" i="13"/>
  <c r="H117" i="13"/>
  <c r="G117" i="13"/>
  <c r="F117" i="13"/>
  <c r="H47" i="13"/>
  <c r="G47" i="13"/>
  <c r="F47" i="13"/>
  <c r="H123" i="14"/>
  <c r="G123" i="14"/>
  <c r="F123" i="14"/>
  <c r="H117" i="14"/>
  <c r="G117" i="14"/>
  <c r="F117" i="14"/>
  <c r="H47" i="14"/>
  <c r="G47" i="14"/>
  <c r="F47" i="14"/>
  <c r="H123" i="15"/>
  <c r="G123" i="15"/>
  <c r="F123" i="15"/>
  <c r="H117" i="15"/>
  <c r="G117" i="15"/>
  <c r="F117" i="15"/>
  <c r="H47" i="15"/>
  <c r="G47" i="15"/>
  <c r="F47" i="15"/>
  <c r="H123" i="16"/>
  <c r="G123" i="16"/>
  <c r="F123" i="16"/>
  <c r="H117" i="16"/>
  <c r="G117" i="16"/>
  <c r="F117" i="16"/>
  <c r="H47" i="16"/>
  <c r="G47" i="16"/>
  <c r="F47" i="16"/>
  <c r="H123" i="17"/>
  <c r="G123" i="17"/>
  <c r="F123" i="17"/>
  <c r="H117" i="17"/>
  <c r="G117" i="17"/>
  <c r="F117" i="17"/>
  <c r="H47" i="17"/>
  <c r="G47" i="17"/>
  <c r="F47" i="17"/>
  <c r="H123" i="18"/>
  <c r="G123" i="18"/>
  <c r="F123" i="18"/>
  <c r="H117" i="18"/>
  <c r="G117" i="18"/>
  <c r="F117" i="18"/>
  <c r="H47" i="18"/>
  <c r="G47" i="18"/>
  <c r="F47" i="18"/>
  <c r="H123" i="19"/>
  <c r="G123" i="19"/>
  <c r="F123" i="19"/>
  <c r="H117" i="19"/>
  <c r="G117" i="19"/>
  <c r="F117" i="19"/>
  <c r="H47" i="19"/>
  <c r="G47" i="19"/>
  <c r="F47" i="19"/>
  <c r="H123" i="20"/>
  <c r="G123" i="20"/>
  <c r="F123" i="20"/>
  <c r="H117" i="20"/>
  <c r="G117" i="20"/>
  <c r="F117" i="20"/>
  <c r="H47" i="20"/>
  <c r="G47" i="20"/>
  <c r="F47" i="20"/>
  <c r="H123" i="21"/>
  <c r="G123" i="21"/>
  <c r="F123" i="21"/>
  <c r="H117" i="21"/>
  <c r="G117" i="21"/>
  <c r="F117" i="21"/>
  <c r="H47" i="21"/>
  <c r="G47" i="21"/>
  <c r="F47" i="21"/>
  <c r="H123" i="22"/>
  <c r="G123" i="22"/>
  <c r="F123" i="22"/>
  <c r="H117" i="22"/>
  <c r="G117" i="22"/>
  <c r="F117" i="22"/>
  <c r="H47" i="22"/>
  <c r="G47" i="22"/>
  <c r="F47" i="22"/>
  <c r="H123" i="23"/>
  <c r="G123" i="23"/>
  <c r="F123" i="23"/>
  <c r="H117" i="23"/>
  <c r="G117" i="23"/>
  <c r="F117" i="23"/>
  <c r="H47" i="23"/>
  <c r="G47" i="23"/>
  <c r="F47" i="23"/>
  <c r="H123" i="24"/>
  <c r="G123" i="24"/>
  <c r="F123" i="24"/>
  <c r="H117" i="24"/>
  <c r="G117" i="24"/>
  <c r="F117" i="24"/>
  <c r="H47" i="24"/>
  <c r="G47" i="24"/>
  <c r="F47" i="24"/>
  <c r="H123" i="25"/>
  <c r="G123" i="25"/>
  <c r="F123" i="25"/>
  <c r="H117" i="25"/>
  <c r="G117" i="25"/>
  <c r="F117" i="25"/>
  <c r="H47" i="25"/>
  <c r="G47" i="25"/>
  <c r="F47" i="25"/>
  <c r="H123" i="26"/>
  <c r="G123" i="26"/>
  <c r="F123" i="26"/>
  <c r="H117" i="26"/>
  <c r="G117" i="26"/>
  <c r="F117" i="26"/>
  <c r="H47" i="26"/>
  <c r="G47" i="26"/>
  <c r="F47" i="26"/>
  <c r="H123" i="27"/>
  <c r="G123" i="27"/>
  <c r="F123" i="27"/>
  <c r="H117" i="27"/>
  <c r="G117" i="27"/>
  <c r="F117" i="27"/>
  <c r="H47" i="27"/>
  <c r="G47" i="27"/>
  <c r="F47" i="27"/>
  <c r="H123" i="28"/>
  <c r="G123" i="28"/>
  <c r="F123" i="28"/>
  <c r="H117" i="28"/>
  <c r="G117" i="28"/>
  <c r="F117" i="28"/>
  <c r="H47" i="28"/>
  <c r="G47" i="28"/>
  <c r="F47" i="28"/>
  <c r="H123" i="29"/>
  <c r="G123" i="29"/>
  <c r="F123" i="29"/>
  <c r="H117" i="29"/>
  <c r="G117" i="29"/>
  <c r="F117" i="29"/>
  <c r="H47" i="29"/>
  <c r="G47" i="29"/>
  <c r="F47" i="29"/>
  <c r="H123" i="30"/>
  <c r="G123" i="30"/>
  <c r="F123" i="30"/>
  <c r="H117" i="30"/>
  <c r="G117" i="30"/>
  <c r="F117" i="30"/>
  <c r="H47" i="30"/>
  <c r="G47" i="30"/>
  <c r="F47" i="30"/>
  <c r="H123" i="31"/>
  <c r="G123" i="31"/>
  <c r="F123" i="31"/>
  <c r="H117" i="31"/>
  <c r="G117" i="31"/>
  <c r="F117" i="31"/>
  <c r="H47" i="31"/>
  <c r="G47" i="31"/>
  <c r="F47" i="31"/>
  <c r="H123" i="1"/>
  <c r="G123" i="1"/>
  <c r="F123" i="1"/>
  <c r="H117" i="1"/>
  <c r="G117" i="1"/>
  <c r="F117" i="1"/>
  <c r="H47" i="1"/>
  <c r="G47" i="1"/>
  <c r="H41" i="16"/>
  <c r="H39" i="2"/>
  <c r="G39" i="2"/>
  <c r="F39" i="2"/>
  <c r="H39" i="3"/>
  <c r="G39" i="3"/>
  <c r="F39" i="3"/>
  <c r="H39" i="4"/>
  <c r="G39" i="4"/>
  <c r="F39" i="4"/>
  <c r="H39" i="5"/>
  <c r="G39" i="5"/>
  <c r="F39" i="5"/>
  <c r="H39" i="6"/>
  <c r="G39" i="6"/>
  <c r="F39" i="6"/>
  <c r="H39" i="7"/>
  <c r="G39" i="7"/>
  <c r="F39" i="7"/>
  <c r="H39" i="8"/>
  <c r="G39" i="8"/>
  <c r="F39" i="8"/>
  <c r="H39" i="9"/>
  <c r="G39" i="9"/>
  <c r="F39" i="9"/>
  <c r="H39" i="10"/>
  <c r="G39" i="10"/>
  <c r="F39" i="10"/>
  <c r="H39" i="11"/>
  <c r="G39" i="11"/>
  <c r="F39" i="11"/>
  <c r="H39" i="12"/>
  <c r="G39" i="12"/>
  <c r="F39" i="12"/>
  <c r="H39" i="13"/>
  <c r="G39" i="13"/>
  <c r="F39" i="13"/>
  <c r="H39" i="14"/>
  <c r="G39" i="14"/>
  <c r="F39" i="14"/>
  <c r="H39" i="15"/>
  <c r="G39" i="15"/>
  <c r="F39" i="15"/>
  <c r="H39" i="16"/>
  <c r="G39" i="16"/>
  <c r="F39" i="16"/>
  <c r="H39" i="17"/>
  <c r="G39" i="17"/>
  <c r="F39" i="17"/>
  <c r="H39" i="18"/>
  <c r="G39" i="18"/>
  <c r="F39" i="18"/>
  <c r="H39" i="19"/>
  <c r="G39" i="19"/>
  <c r="F39" i="19"/>
  <c r="H39" i="20"/>
  <c r="G39" i="20"/>
  <c r="F39" i="20"/>
  <c r="H39" i="21"/>
  <c r="G39" i="21"/>
  <c r="F39" i="21"/>
  <c r="H39" i="22"/>
  <c r="H41" i="22" s="1"/>
  <c r="G39" i="22"/>
  <c r="F39" i="22"/>
  <c r="H39" i="23"/>
  <c r="G39" i="23"/>
  <c r="F39" i="23"/>
  <c r="H39" i="24"/>
  <c r="G39" i="24"/>
  <c r="F39" i="24"/>
  <c r="H39" i="25"/>
  <c r="G39" i="25"/>
  <c r="F39" i="25"/>
  <c r="H39" i="26"/>
  <c r="G39" i="26"/>
  <c r="F39" i="26"/>
  <c r="H39" i="27"/>
  <c r="G39" i="27"/>
  <c r="F39" i="27"/>
  <c r="H39" i="28"/>
  <c r="G39" i="28"/>
  <c r="F39" i="28"/>
  <c r="H39" i="29"/>
  <c r="G39" i="29"/>
  <c r="F39" i="29"/>
  <c r="H39" i="30"/>
  <c r="H41" i="30" s="1"/>
  <c r="G39" i="30"/>
  <c r="F39" i="30"/>
  <c r="H39" i="31"/>
  <c r="G39" i="31"/>
  <c r="F39" i="31"/>
  <c r="H39" i="1"/>
  <c r="G39" i="1"/>
  <c r="F39" i="1"/>
  <c r="H32" i="2"/>
  <c r="G32" i="2"/>
  <c r="G41" i="2" s="1"/>
  <c r="F32" i="2"/>
  <c r="F41" i="2" s="1"/>
  <c r="H32" i="3"/>
  <c r="H41" i="3" s="1"/>
  <c r="G32" i="3"/>
  <c r="F32" i="3"/>
  <c r="H32" i="4"/>
  <c r="G32" i="4"/>
  <c r="G41" i="4" s="1"/>
  <c r="F32" i="4"/>
  <c r="H32" i="5"/>
  <c r="H41" i="5" s="1"/>
  <c r="G32" i="5"/>
  <c r="G41" i="5" s="1"/>
  <c r="F32" i="5"/>
  <c r="H32" i="6"/>
  <c r="G32" i="6"/>
  <c r="F32" i="6"/>
  <c r="H32" i="7"/>
  <c r="H41" i="7" s="1"/>
  <c r="G32" i="7"/>
  <c r="F32" i="7"/>
  <c r="F41" i="7" s="1"/>
  <c r="H32" i="8"/>
  <c r="H41" i="8" s="1"/>
  <c r="G32" i="8"/>
  <c r="F32" i="8"/>
  <c r="H32" i="9"/>
  <c r="G32" i="9"/>
  <c r="G41" i="9" s="1"/>
  <c r="F32" i="9"/>
  <c r="F41" i="9" s="1"/>
  <c r="H32" i="10"/>
  <c r="G32" i="10"/>
  <c r="G41" i="10" s="1"/>
  <c r="F32" i="10"/>
  <c r="F41" i="10" s="1"/>
  <c r="H32" i="11"/>
  <c r="G32" i="11"/>
  <c r="F32" i="11"/>
  <c r="H32" i="12"/>
  <c r="G32" i="12"/>
  <c r="G41" i="12" s="1"/>
  <c r="F32" i="12"/>
  <c r="H32" i="13"/>
  <c r="H41" i="13" s="1"/>
  <c r="G32" i="13"/>
  <c r="G41" i="13" s="1"/>
  <c r="F32" i="13"/>
  <c r="H32" i="14"/>
  <c r="G32" i="14"/>
  <c r="F32" i="14"/>
  <c r="H32" i="15"/>
  <c r="H41" i="15" s="1"/>
  <c r="G32" i="15"/>
  <c r="F32" i="15"/>
  <c r="F41" i="15" s="1"/>
  <c r="H32" i="16"/>
  <c r="G32" i="16"/>
  <c r="G41" i="16" s="1"/>
  <c r="F32" i="16"/>
  <c r="H32" i="17"/>
  <c r="H41" i="17" s="1"/>
  <c r="G32" i="17"/>
  <c r="F32" i="17"/>
  <c r="F41" i="17" s="1"/>
  <c r="H32" i="18"/>
  <c r="G32" i="18"/>
  <c r="G41" i="18" s="1"/>
  <c r="F32" i="18"/>
  <c r="F41" i="18" s="1"/>
  <c r="H32" i="19"/>
  <c r="H41" i="19" s="1"/>
  <c r="G32" i="19"/>
  <c r="F32" i="19"/>
  <c r="F41" i="19" s="1"/>
  <c r="H32" i="20"/>
  <c r="G32" i="20"/>
  <c r="G41" i="20" s="1"/>
  <c r="F32" i="20"/>
  <c r="F41" i="20" s="1"/>
  <c r="H32" i="21"/>
  <c r="H41" i="21" s="1"/>
  <c r="G32" i="21"/>
  <c r="G41" i="21" s="1"/>
  <c r="F32" i="21"/>
  <c r="F41" i="21" s="1"/>
  <c r="H32" i="22"/>
  <c r="G32" i="22"/>
  <c r="F32" i="22"/>
  <c r="H32" i="23"/>
  <c r="H41" i="23" s="1"/>
  <c r="G32" i="23"/>
  <c r="G41" i="23" s="1"/>
  <c r="F32" i="23"/>
  <c r="F41" i="23" s="1"/>
  <c r="H32" i="24"/>
  <c r="H41" i="24" s="1"/>
  <c r="G32" i="24"/>
  <c r="G41" i="24" s="1"/>
  <c r="F32" i="24"/>
  <c r="H32" i="25"/>
  <c r="G32" i="25"/>
  <c r="F32" i="25"/>
  <c r="F41" i="25" s="1"/>
  <c r="H32" i="26"/>
  <c r="H41" i="26" s="1"/>
  <c r="G32" i="26"/>
  <c r="G41" i="26" s="1"/>
  <c r="F32" i="26"/>
  <c r="F41" i="26" s="1"/>
  <c r="H32" i="27"/>
  <c r="H41" i="27" s="1"/>
  <c r="G32" i="27"/>
  <c r="F32" i="27"/>
  <c r="H32" i="28"/>
  <c r="G32" i="28"/>
  <c r="G41" i="28" s="1"/>
  <c r="F32" i="28"/>
  <c r="F41" i="28" s="1"/>
  <c r="H32" i="29"/>
  <c r="H41" i="29" s="1"/>
  <c r="G32" i="29"/>
  <c r="G41" i="29" s="1"/>
  <c r="F32" i="29"/>
  <c r="F41" i="29" s="1"/>
  <c r="H32" i="30"/>
  <c r="G32" i="30"/>
  <c r="F32" i="30"/>
  <c r="H32" i="31"/>
  <c r="H41" i="31" s="1"/>
  <c r="G32" i="31"/>
  <c r="G41" i="31" s="1"/>
  <c r="F32" i="31"/>
  <c r="F41" i="31" s="1"/>
  <c r="H32" i="1"/>
  <c r="H41" i="1" s="1"/>
  <c r="G32" i="1"/>
  <c r="F32" i="1"/>
  <c r="F41" i="1" s="1"/>
  <c r="H20" i="2"/>
  <c r="G20" i="2"/>
  <c r="F20" i="2"/>
  <c r="H20" i="3"/>
  <c r="G20" i="3"/>
  <c r="F20" i="3"/>
  <c r="H20" i="4"/>
  <c r="G20" i="4"/>
  <c r="F20" i="4"/>
  <c r="H20" i="5"/>
  <c r="G20" i="5"/>
  <c r="F20" i="5"/>
  <c r="H20" i="6"/>
  <c r="G20" i="6"/>
  <c r="F20" i="6"/>
  <c r="H20" i="7"/>
  <c r="G20" i="7"/>
  <c r="F20" i="7"/>
  <c r="H20" i="8"/>
  <c r="G20" i="8"/>
  <c r="F20" i="8"/>
  <c r="H20" i="9"/>
  <c r="G20" i="9"/>
  <c r="F20" i="9"/>
  <c r="H20" i="10"/>
  <c r="G20" i="10"/>
  <c r="F20" i="10"/>
  <c r="H20" i="11"/>
  <c r="G20" i="11"/>
  <c r="F20" i="11"/>
  <c r="H20" i="12"/>
  <c r="G20" i="12"/>
  <c r="F20" i="12"/>
  <c r="H20" i="13"/>
  <c r="G20" i="13"/>
  <c r="F20" i="13"/>
  <c r="H20" i="14"/>
  <c r="G20" i="14"/>
  <c r="F20" i="14"/>
  <c r="H20" i="15"/>
  <c r="G20" i="15"/>
  <c r="F20" i="15"/>
  <c r="H20" i="16"/>
  <c r="G20" i="16"/>
  <c r="F20" i="16"/>
  <c r="H20" i="17"/>
  <c r="G20" i="17"/>
  <c r="F20" i="17"/>
  <c r="H20" i="18"/>
  <c r="G20" i="18"/>
  <c r="F20" i="18"/>
  <c r="H20" i="19"/>
  <c r="G20" i="19"/>
  <c r="F20" i="19"/>
  <c r="H20" i="20"/>
  <c r="G20" i="20"/>
  <c r="F20" i="20"/>
  <c r="H20" i="21"/>
  <c r="G20" i="21"/>
  <c r="F20" i="21"/>
  <c r="H20" i="22"/>
  <c r="G20" i="22"/>
  <c r="F20" i="22"/>
  <c r="H20" i="23"/>
  <c r="G20" i="23"/>
  <c r="F20" i="23"/>
  <c r="H20" i="24"/>
  <c r="G20" i="24"/>
  <c r="F20" i="24"/>
  <c r="H20" i="25"/>
  <c r="G20" i="25"/>
  <c r="F20" i="25"/>
  <c r="H20" i="26"/>
  <c r="G20" i="26"/>
  <c r="F20" i="26"/>
  <c r="H20" i="27"/>
  <c r="G20" i="27"/>
  <c r="F20" i="27"/>
  <c r="H20" i="28"/>
  <c r="G20" i="28"/>
  <c r="F20" i="28"/>
  <c r="H20" i="29"/>
  <c r="G20" i="29"/>
  <c r="F20" i="29"/>
  <c r="H20" i="30"/>
  <c r="G20" i="30"/>
  <c r="F20" i="30"/>
  <c r="H20" i="31"/>
  <c r="G20" i="31"/>
  <c r="F20" i="31"/>
  <c r="H20" i="1"/>
  <c r="G20" i="1"/>
  <c r="F20" i="1"/>
  <c r="H7" i="2"/>
  <c r="G7" i="2"/>
  <c r="F7" i="2"/>
  <c r="H7" i="3"/>
  <c r="G7" i="3"/>
  <c r="F7" i="3"/>
  <c r="F30" i="3" s="1"/>
  <c r="H7" i="4"/>
  <c r="H30" i="4" s="1"/>
  <c r="G7" i="4"/>
  <c r="G30" i="4" s="1"/>
  <c r="F7" i="4"/>
  <c r="H7" i="5"/>
  <c r="G7" i="5"/>
  <c r="F7" i="5"/>
  <c r="H7" i="6"/>
  <c r="G7" i="6"/>
  <c r="G30" i="6" s="1"/>
  <c r="F7" i="6"/>
  <c r="F30" i="6" s="1"/>
  <c r="H7" i="7"/>
  <c r="H30" i="7" s="1"/>
  <c r="G7" i="7"/>
  <c r="F7" i="7"/>
  <c r="H7" i="8"/>
  <c r="G7" i="8"/>
  <c r="F7" i="8"/>
  <c r="H7" i="9"/>
  <c r="H30" i="9" s="1"/>
  <c r="G7" i="9"/>
  <c r="G30" i="9" s="1"/>
  <c r="F7" i="9"/>
  <c r="F30" i="9" s="1"/>
  <c r="H7" i="10"/>
  <c r="G7" i="10"/>
  <c r="F7" i="10"/>
  <c r="H7" i="11"/>
  <c r="G7" i="11"/>
  <c r="F7" i="11"/>
  <c r="F30" i="11" s="1"/>
  <c r="H7" i="12"/>
  <c r="H30" i="12" s="1"/>
  <c r="G7" i="12"/>
  <c r="G30" i="12" s="1"/>
  <c r="F7" i="12"/>
  <c r="H7" i="13"/>
  <c r="G7" i="13"/>
  <c r="F7" i="13"/>
  <c r="H7" i="14"/>
  <c r="G7" i="14"/>
  <c r="G30" i="14" s="1"/>
  <c r="F7" i="14"/>
  <c r="F30" i="14" s="1"/>
  <c r="H7" i="15"/>
  <c r="H30" i="15" s="1"/>
  <c r="G7" i="15"/>
  <c r="F7" i="15"/>
  <c r="F30" i="15" s="1"/>
  <c r="H7" i="16"/>
  <c r="G7" i="16"/>
  <c r="F7" i="16"/>
  <c r="H7" i="17"/>
  <c r="H30" i="17" s="1"/>
  <c r="G7" i="17"/>
  <c r="G30" i="17" s="1"/>
  <c r="F7" i="17"/>
  <c r="F30" i="17" s="1"/>
  <c r="H7" i="18"/>
  <c r="G7" i="18"/>
  <c r="G30" i="18" s="1"/>
  <c r="F7" i="18"/>
  <c r="H7" i="19"/>
  <c r="G7" i="19"/>
  <c r="F7" i="19"/>
  <c r="F30" i="19" s="1"/>
  <c r="H7" i="20"/>
  <c r="H30" i="20" s="1"/>
  <c r="G7" i="20"/>
  <c r="G30" i="20" s="1"/>
  <c r="F7" i="20"/>
  <c r="H7" i="21"/>
  <c r="G7" i="21"/>
  <c r="F7" i="21"/>
  <c r="H7" i="22"/>
  <c r="G7" i="22"/>
  <c r="G30" i="22" s="1"/>
  <c r="F7" i="22"/>
  <c r="F30" i="22" s="1"/>
  <c r="H7" i="23"/>
  <c r="H30" i="23" s="1"/>
  <c r="G7" i="23"/>
  <c r="F7" i="23"/>
  <c r="H7" i="24"/>
  <c r="G7" i="24"/>
  <c r="F7" i="24"/>
  <c r="H7" i="25"/>
  <c r="H30" i="25" s="1"/>
  <c r="G7" i="25"/>
  <c r="G30" i="25" s="1"/>
  <c r="F7" i="25"/>
  <c r="F30" i="25" s="1"/>
  <c r="H7" i="26"/>
  <c r="G7" i="26"/>
  <c r="G30" i="26" s="1"/>
  <c r="F7" i="26"/>
  <c r="H7" i="27"/>
  <c r="G7" i="27"/>
  <c r="F7" i="27"/>
  <c r="F30" i="27" s="1"/>
  <c r="H7" i="28"/>
  <c r="H30" i="28" s="1"/>
  <c r="G7" i="28"/>
  <c r="G30" i="28" s="1"/>
  <c r="F7" i="28"/>
  <c r="H7" i="29"/>
  <c r="H30" i="29" s="1"/>
  <c r="G7" i="29"/>
  <c r="F7" i="29"/>
  <c r="H7" i="30"/>
  <c r="G7" i="30"/>
  <c r="G30" i="30" s="1"/>
  <c r="F7" i="30"/>
  <c r="F30" i="30" s="1"/>
  <c r="H7" i="31"/>
  <c r="H30" i="31" s="1"/>
  <c r="G7" i="31"/>
  <c r="F7" i="31"/>
  <c r="H7" i="1"/>
  <c r="G7" i="1"/>
  <c r="G30" i="1" s="1"/>
  <c r="F7" i="1"/>
  <c r="H41" i="18" l="1"/>
  <c r="G41" i="15"/>
  <c r="G42" i="15" s="1"/>
  <c r="F41" i="12"/>
  <c r="H41" i="10"/>
  <c r="G41" i="7"/>
  <c r="F41" i="4"/>
  <c r="H41" i="2"/>
  <c r="H41" i="25"/>
  <c r="G41" i="22"/>
  <c r="F30" i="31"/>
  <c r="F30" i="23"/>
  <c r="F42" i="23" s="1"/>
  <c r="H30" i="21"/>
  <c r="F30" i="29"/>
  <c r="F42" i="29" s="1"/>
  <c r="H30" i="27"/>
  <c r="G30" i="24"/>
  <c r="F30" i="21"/>
  <c r="H30" i="19"/>
  <c r="G30" i="16"/>
  <c r="G42" i="16" s="1"/>
  <c r="F30" i="13"/>
  <c r="H30" i="11"/>
  <c r="G30" i="8"/>
  <c r="F30" i="5"/>
  <c r="H30" i="3"/>
  <c r="G30" i="31"/>
  <c r="F30" i="28"/>
  <c r="F42" i="28" s="1"/>
  <c r="H30" i="26"/>
  <c r="G30" i="23"/>
  <c r="G42" i="23" s="1"/>
  <c r="F30" i="20"/>
  <c r="H30" i="18"/>
  <c r="H42" i="18" s="1"/>
  <c r="G30" i="15"/>
  <c r="F41" i="24"/>
  <c r="G41" i="19"/>
  <c r="H45" i="22"/>
  <c r="H128" i="22" s="1"/>
  <c r="G45" i="2"/>
  <c r="G128" i="2" s="1"/>
  <c r="G45" i="7"/>
  <c r="G128" i="7" s="1"/>
  <c r="F45" i="7"/>
  <c r="F128" i="7" s="1"/>
  <c r="H45" i="14"/>
  <c r="H128" i="14" s="1"/>
  <c r="F45" i="26"/>
  <c r="F128" i="26" s="1"/>
  <c r="F45" i="17"/>
  <c r="F128" i="17" s="1"/>
  <c r="F45" i="9"/>
  <c r="F128" i="9" s="1"/>
  <c r="H45" i="30"/>
  <c r="H128" i="30" s="1"/>
  <c r="H45" i="6"/>
  <c r="H128" i="6" s="1"/>
  <c r="H42" i="26"/>
  <c r="H45" i="28"/>
  <c r="H128" i="28" s="1"/>
  <c r="H45" i="26"/>
  <c r="H128" i="26" s="1"/>
  <c r="G45" i="16"/>
  <c r="G128" i="16" s="1"/>
  <c r="H30" i="1"/>
  <c r="H42" i="1" s="1"/>
  <c r="F30" i="26"/>
  <c r="F42" i="26" s="1"/>
  <c r="G30" i="21"/>
  <c r="G42" i="21" s="1"/>
  <c r="F30" i="18"/>
  <c r="F42" i="18" s="1"/>
  <c r="G30" i="13"/>
  <c r="G42" i="13" s="1"/>
  <c r="F30" i="10"/>
  <c r="F42" i="10" s="1"/>
  <c r="G30" i="5"/>
  <c r="G42" i="5" s="1"/>
  <c r="H41" i="28"/>
  <c r="F41" i="22"/>
  <c r="F42" i="22" s="1"/>
  <c r="G41" i="17"/>
  <c r="H41" i="12"/>
  <c r="F41" i="6"/>
  <c r="G41" i="1"/>
  <c r="F41" i="13"/>
  <c r="G41" i="8"/>
  <c r="H45" i="16"/>
  <c r="H128" i="16" s="1"/>
  <c r="H30" i="13"/>
  <c r="H42" i="13" s="1"/>
  <c r="G30" i="10"/>
  <c r="G42" i="10" s="1"/>
  <c r="F30" i="7"/>
  <c r="F42" i="7" s="1"/>
  <c r="H30" i="5"/>
  <c r="H42" i="5" s="1"/>
  <c r="G30" i="2"/>
  <c r="G42" i="2" s="1"/>
  <c r="G41" i="30"/>
  <c r="F41" i="27"/>
  <c r="F42" i="27" s="1"/>
  <c r="G41" i="14"/>
  <c r="G42" i="14" s="1"/>
  <c r="F41" i="11"/>
  <c r="F42" i="11" s="1"/>
  <c r="H41" i="9"/>
  <c r="H42" i="9" s="1"/>
  <c r="G41" i="6"/>
  <c r="F41" i="3"/>
  <c r="F42" i="3" s="1"/>
  <c r="G45" i="31"/>
  <c r="G128" i="31" s="1"/>
  <c r="F45" i="31"/>
  <c r="F128" i="31" s="1"/>
  <c r="H45" i="12"/>
  <c r="H128" i="12" s="1"/>
  <c r="F45" i="11"/>
  <c r="F128" i="11" s="1"/>
  <c r="H45" i="10"/>
  <c r="H128" i="10" s="1"/>
  <c r="F45" i="2"/>
  <c r="F128" i="2" s="1"/>
  <c r="H45" i="1"/>
  <c r="H128" i="1" s="1"/>
  <c r="G45" i="24"/>
  <c r="G128" i="24" s="1"/>
  <c r="F45" i="18"/>
  <c r="F128" i="18" s="1"/>
  <c r="G45" i="3"/>
  <c r="G128" i="3" s="1"/>
  <c r="G42" i="8"/>
  <c r="F45" i="27"/>
  <c r="F128" i="27" s="1"/>
  <c r="H45" i="24"/>
  <c r="H128" i="24" s="1"/>
  <c r="F45" i="10"/>
  <c r="F128" i="10" s="1"/>
  <c r="G30" i="29"/>
  <c r="G42" i="29" s="1"/>
  <c r="H30" i="24"/>
  <c r="H42" i="24" s="1"/>
  <c r="H30" i="16"/>
  <c r="H42" i="16" s="1"/>
  <c r="H30" i="8"/>
  <c r="H42" i="8" s="1"/>
  <c r="F30" i="2"/>
  <c r="F42" i="2" s="1"/>
  <c r="F41" i="30"/>
  <c r="G41" i="25"/>
  <c r="G42" i="25" s="1"/>
  <c r="H41" i="20"/>
  <c r="H42" i="20" s="1"/>
  <c r="F41" i="14"/>
  <c r="H41" i="4"/>
  <c r="H42" i="4" s="1"/>
  <c r="H41" i="11"/>
  <c r="H42" i="11" s="1"/>
  <c r="F41" i="5"/>
  <c r="H45" i="20"/>
  <c r="H128" i="20" s="1"/>
  <c r="F45" i="19"/>
  <c r="F128" i="19" s="1"/>
  <c r="H45" i="18"/>
  <c r="H128" i="18" s="1"/>
  <c r="F30" i="12"/>
  <c r="H30" i="10"/>
  <c r="G30" i="7"/>
  <c r="G42" i="7" s="1"/>
  <c r="F30" i="4"/>
  <c r="F42" i="4" s="1"/>
  <c r="H30" i="2"/>
  <c r="G41" i="27"/>
  <c r="F41" i="16"/>
  <c r="H41" i="14"/>
  <c r="G41" i="11"/>
  <c r="F41" i="8"/>
  <c r="H41" i="6"/>
  <c r="G41" i="3"/>
  <c r="G42" i="3" s="1"/>
  <c r="G45" i="27"/>
  <c r="G128" i="27" s="1"/>
  <c r="G45" i="23"/>
  <c r="G128" i="23" s="1"/>
  <c r="F45" i="23"/>
  <c r="F128" i="23" s="1"/>
  <c r="H45" i="8"/>
  <c r="H128" i="8" s="1"/>
  <c r="H42" i="3"/>
  <c r="H42" i="15"/>
  <c r="G42" i="12"/>
  <c r="H42" i="7"/>
  <c r="F30" i="1"/>
  <c r="H30" i="30"/>
  <c r="H42" i="30" s="1"/>
  <c r="G30" i="27"/>
  <c r="F30" i="24"/>
  <c r="F42" i="24" s="1"/>
  <c r="H30" i="22"/>
  <c r="G30" i="19"/>
  <c r="G42" i="19" s="1"/>
  <c r="F30" i="16"/>
  <c r="H30" i="14"/>
  <c r="G30" i="11"/>
  <c r="F30" i="8"/>
  <c r="H30" i="6"/>
  <c r="G30" i="3"/>
  <c r="G45" i="19"/>
  <c r="G128" i="19" s="1"/>
  <c r="G45" i="15"/>
  <c r="G128" i="15" s="1"/>
  <c r="F45" i="15"/>
  <c r="F128" i="15" s="1"/>
  <c r="G45" i="10"/>
  <c r="G128" i="10" s="1"/>
  <c r="H45" i="4"/>
  <c r="H128" i="4" s="1"/>
  <c r="F45" i="3"/>
  <c r="F128" i="3" s="1"/>
  <c r="H45" i="2"/>
  <c r="H128" i="2" s="1"/>
  <c r="H42" i="28"/>
  <c r="F42" i="14"/>
  <c r="F42" i="6"/>
  <c r="F45" i="25"/>
  <c r="F128" i="25" s="1"/>
  <c r="G45" i="11"/>
  <c r="G128" i="11" s="1"/>
  <c r="G45" i="26"/>
  <c r="G128" i="26" s="1"/>
  <c r="G45" i="18"/>
  <c r="G128" i="18" s="1"/>
  <c r="H45" i="11"/>
  <c r="H128" i="11" s="1"/>
  <c r="H45" i="3"/>
  <c r="H128" i="3" s="1"/>
  <c r="G45" i="29"/>
  <c r="G128" i="29" s="1"/>
  <c r="F45" i="29"/>
  <c r="F128" i="29" s="1"/>
  <c r="G45" i="25"/>
  <c r="G128" i="25" s="1"/>
  <c r="G45" i="21"/>
  <c r="G128" i="21" s="1"/>
  <c r="F45" i="21"/>
  <c r="F128" i="21" s="1"/>
  <c r="G45" i="17"/>
  <c r="G128" i="17" s="1"/>
  <c r="G45" i="13"/>
  <c r="G128" i="13" s="1"/>
  <c r="F45" i="13"/>
  <c r="F128" i="13" s="1"/>
  <c r="G45" i="9"/>
  <c r="G128" i="9" s="1"/>
  <c r="G45" i="5"/>
  <c r="G128" i="5" s="1"/>
  <c r="F45" i="5"/>
  <c r="F128" i="5" s="1"/>
  <c r="H45" i="27"/>
  <c r="H128" i="27" s="1"/>
  <c r="H45" i="19"/>
  <c r="H128" i="19" s="1"/>
  <c r="F45" i="1"/>
  <c r="F128" i="1" s="1"/>
  <c r="G45" i="1"/>
  <c r="G128" i="1" s="1"/>
  <c r="H45" i="25"/>
  <c r="H128" i="25" s="1"/>
  <c r="F45" i="24"/>
  <c r="F128" i="24" s="1"/>
  <c r="H45" i="17"/>
  <c r="H128" i="17" s="1"/>
  <c r="F45" i="16"/>
  <c r="F128" i="16" s="1"/>
  <c r="H45" i="9"/>
  <c r="H128" i="9" s="1"/>
  <c r="F45" i="8"/>
  <c r="F128" i="8" s="1"/>
  <c r="G45" i="8"/>
  <c r="G128" i="8" s="1"/>
  <c r="H42" i="17"/>
  <c r="G42" i="1"/>
  <c r="H42" i="21"/>
  <c r="G42" i="18"/>
  <c r="H42" i="29"/>
  <c r="H42" i="27"/>
  <c r="G42" i="22"/>
  <c r="G42" i="28"/>
  <c r="G42" i="24"/>
  <c r="F42" i="21"/>
  <c r="G42" i="20"/>
  <c r="F42" i="17"/>
  <c r="F42" i="9"/>
  <c r="H42" i="31"/>
  <c r="F42" i="30"/>
  <c r="G42" i="17"/>
  <c r="H42" i="12"/>
  <c r="F42" i="13"/>
  <c r="F42" i="5"/>
  <c r="F42" i="1"/>
  <c r="H42" i="2"/>
  <c r="H45" i="29"/>
  <c r="H128" i="29" s="1"/>
  <c r="F45" i="28"/>
  <c r="F128" i="28" s="1"/>
  <c r="H45" i="21"/>
  <c r="H128" i="21" s="1"/>
  <c r="F45" i="20"/>
  <c r="F128" i="20" s="1"/>
  <c r="H45" i="13"/>
  <c r="H128" i="13" s="1"/>
  <c r="F45" i="12"/>
  <c r="F128" i="12" s="1"/>
  <c r="G45" i="12"/>
  <c r="G128" i="12" s="1"/>
  <c r="H45" i="5"/>
  <c r="H128" i="5" s="1"/>
  <c r="F45" i="4"/>
  <c r="F128" i="4" s="1"/>
  <c r="G45" i="4"/>
  <c r="G128" i="4" s="1"/>
  <c r="G42" i="31"/>
  <c r="H42" i="25"/>
  <c r="F42" i="19"/>
  <c r="F42" i="25"/>
  <c r="H42" i="23"/>
  <c r="H42" i="19"/>
  <c r="G42" i="4"/>
  <c r="H42" i="22"/>
  <c r="G42" i="9"/>
  <c r="F42" i="31"/>
  <c r="G42" i="30"/>
  <c r="G42" i="26"/>
  <c r="F42" i="15"/>
  <c r="G42" i="6"/>
  <c r="F42" i="20"/>
  <c r="H45" i="31"/>
  <c r="H128" i="31" s="1"/>
  <c r="F45" i="30"/>
  <c r="F128" i="30" s="1"/>
  <c r="G45" i="30"/>
  <c r="G128" i="30" s="1"/>
  <c r="G45" i="28"/>
  <c r="G128" i="28" s="1"/>
  <c r="H45" i="23"/>
  <c r="H128" i="23" s="1"/>
  <c r="F45" i="22"/>
  <c r="F128" i="22" s="1"/>
  <c r="G45" i="20"/>
  <c r="G128" i="20" s="1"/>
  <c r="H45" i="15"/>
  <c r="H128" i="15" s="1"/>
  <c r="F45" i="14"/>
  <c r="F128" i="14" s="1"/>
  <c r="G45" i="14"/>
  <c r="G128" i="14" s="1"/>
  <c r="H45" i="7"/>
  <c r="H128" i="7" s="1"/>
  <c r="F45" i="6"/>
  <c r="F128" i="6" s="1"/>
  <c r="G45" i="6"/>
  <c r="G128" i="6" s="1"/>
  <c r="H42" i="10"/>
  <c r="G45" i="22"/>
  <c r="G128" i="22" s="1"/>
  <c r="H42" i="6" l="1"/>
  <c r="G42" i="27"/>
  <c r="F42" i="8"/>
  <c r="F42" i="16"/>
  <c r="H42" i="14"/>
  <c r="G42" i="11"/>
  <c r="F42" i="12"/>
</calcChain>
</file>

<file path=xl/sharedStrings.xml><?xml version="1.0" encoding="utf-8"?>
<sst xmlns="http://schemas.openxmlformats.org/spreadsheetml/2006/main" count="3132" uniqueCount="123">
  <si>
    <t>LOCAL GOVERNMENT MTEF ALLOCATIONS: 2023/24 - 2025/26</t>
  </si>
  <si>
    <t/>
  </si>
  <si>
    <t xml:space="preserve">
Summary</t>
  </si>
  <si>
    <t>2023/24
 R thousands</t>
  </si>
  <si>
    <t>2024/25
 R thousands</t>
  </si>
  <si>
    <t>2025/26
 R thousands</t>
  </si>
  <si>
    <t>Direct transfers</t>
  </si>
  <si>
    <t/>
  </si>
  <si>
    <t>Equitable share and related</t>
  </si>
  <si>
    <t>Fuel levy sharing</t>
  </si>
  <si>
    <t>Infrastructure</t>
  </si>
  <si>
    <t>Municipal infrastructure grant</t>
  </si>
  <si>
    <t>Urban settlement development grant</t>
  </si>
  <si>
    <t>Public transport network grant</t>
  </si>
  <si>
    <t>Integrated national electrification programme (municipal) grant</t>
  </si>
  <si>
    <t>Neighbourhood development partnership grant (capital grant)</t>
  </si>
  <si>
    <t>Rural roads assets management systems grant</t>
  </si>
  <si>
    <t>Integrated city development grant</t>
  </si>
  <si>
    <t>Regional bulk infrastructure grant</t>
  </si>
  <si>
    <t>Water services infrastructure grant</t>
  </si>
  <si>
    <t>Municipal disaster recovery grant</t>
  </si>
  <si>
    <t>Integrated urban development grant</t>
  </si>
  <si>
    <t>Metro informal settlements partnership grant</t>
  </si>
  <si>
    <t>Capacity building and other current transfers</t>
  </si>
  <si>
    <t>Local government financial management grant</t>
  </si>
  <si>
    <t>Municipal systems improvements grant</t>
  </si>
  <si>
    <t>Expanded public works programme integrated grant for municipalities</t>
  </si>
  <si>
    <t>Infrastructure skills development grant</t>
  </si>
  <si>
    <t>Energy efficiency and demand side management grant</t>
  </si>
  <si>
    <t>Municipal disaster relief grant</t>
  </si>
  <si>
    <t>Municipal demarcation transition grant</t>
  </si>
  <si>
    <t>Sub total direct transfers</t>
  </si>
  <si>
    <t>Indirect transfers</t>
  </si>
  <si>
    <t>Infrastructure transfers</t>
  </si>
  <si>
    <t>Integrated national electrification programme (Eskom) grant</t>
  </si>
  <si>
    <t>Neighbourhood development partnership grant (technical assistance)</t>
  </si>
  <si>
    <t>Rural households infrastructure grant</t>
  </si>
  <si>
    <t>Bucket eradication programme grant</t>
  </si>
  <si>
    <t>Sub total indirect transfers</t>
  </si>
  <si>
    <t>Total</t>
  </si>
  <si>
    <t xml:space="preserve">
A CPT    Cape Town</t>
  </si>
  <si>
    <t xml:space="preserve">
C DC1    West Coast</t>
  </si>
  <si>
    <t xml:space="preserve">
C DC2    Cape Winelands DM</t>
  </si>
  <si>
    <t xml:space="preserve">
C DC3    Overberg</t>
  </si>
  <si>
    <t xml:space="preserve">
C DC4    Garden Route</t>
  </si>
  <si>
    <t xml:space="preserve">
C DC5    Central Karoo</t>
  </si>
  <si>
    <t xml:space="preserve">
B WC011  Matzikama</t>
  </si>
  <si>
    <t xml:space="preserve">
B WC012  Cederberg</t>
  </si>
  <si>
    <t xml:space="preserve">
B WC013  Bergrivier</t>
  </si>
  <si>
    <t xml:space="preserve">
B WC014  Saldanha Bay</t>
  </si>
  <si>
    <t xml:space="preserve">
B WC015  Swartland</t>
  </si>
  <si>
    <t xml:space="preserve">
B WC022  Witzenberg</t>
  </si>
  <si>
    <t xml:space="preserve">
B WC023  Drakenstein</t>
  </si>
  <si>
    <t xml:space="preserve">
B WC024  Stellenbosch</t>
  </si>
  <si>
    <t xml:space="preserve">
B WC025  Breede Valley</t>
  </si>
  <si>
    <t xml:space="preserve">
B WC026  Langeberg</t>
  </si>
  <si>
    <t xml:space="preserve">
B WC031  Theewaterskloof</t>
  </si>
  <si>
    <t xml:space="preserve">
B WC032  Overstrand</t>
  </si>
  <si>
    <t xml:space="preserve">
B WC033  Cape Agulhas</t>
  </si>
  <si>
    <t xml:space="preserve">
B WC034  Swellendam</t>
  </si>
  <si>
    <t xml:space="preserve">
B WC041  Kannaland</t>
  </si>
  <si>
    <t xml:space="preserve">
B WC042  Hessequa</t>
  </si>
  <si>
    <t xml:space="preserve">
B WC043  Mossel Bay</t>
  </si>
  <si>
    <t xml:space="preserve">
B WC044  George</t>
  </si>
  <si>
    <t xml:space="preserve">
B WC045  Oudtshoorn</t>
  </si>
  <si>
    <t xml:space="preserve">
B WC047  Bitou</t>
  </si>
  <si>
    <t xml:space="preserve">
B WC048  Knysna</t>
  </si>
  <si>
    <t xml:space="preserve">
B WC051  Laingsburg</t>
  </si>
  <si>
    <t xml:space="preserve">
B WC052  Prince Albert</t>
  </si>
  <si>
    <t xml:space="preserve">
B WC053  Beaufort West</t>
  </si>
  <si>
    <t>Transfers from Provincial Departments</t>
  </si>
  <si>
    <t>Municipal Allocations from Provincial Departments</t>
  </si>
  <si>
    <t>of which</t>
  </si>
  <si>
    <t>Total: Transfers from Provincial Departments</t>
  </si>
  <si>
    <t>Provincial Treasury</t>
  </si>
  <si>
    <t>Western Cape Financial Management Capability Grant</t>
  </si>
  <si>
    <t>Western Cape Municipal Financial Recovery Services Grant</t>
  </si>
  <si>
    <t>Department of Police Oversight and Community Safety</t>
  </si>
  <si>
    <t xml:space="preserve">Safety initiative implementation- Whole of Society  Approach (WOSA )  </t>
  </si>
  <si>
    <t>Provide support for the increase of the law enforcement capacity to serve in the municipalities within the Western Cape</t>
  </si>
  <si>
    <t>Resource Funding for establishment and support of a K9 unit</t>
  </si>
  <si>
    <t>Recruitment, training and deployment of law enforcement officers to serve in the Law Enforcement advancement plan (LEAP)</t>
  </si>
  <si>
    <t>Resourcing Funding for establishment of Law Enforcement Rural Safety Unit</t>
  </si>
  <si>
    <t>Department of Education</t>
  </si>
  <si>
    <t>Safe Schools: School Resource Officer Project</t>
  </si>
  <si>
    <t>Personal Primary Health Care Service</t>
  </si>
  <si>
    <t>Integrated Nutrition</t>
  </si>
  <si>
    <t>HIV and Aids</t>
  </si>
  <si>
    <t>Department of Health and Wellness</t>
  </si>
  <si>
    <t xml:space="preserve">Department of Mobility </t>
  </si>
  <si>
    <t>Transport Systems – Public Transport Safety</t>
  </si>
  <si>
    <t>Provision for Persons with Special Needs</t>
  </si>
  <si>
    <t>George Integrated Public Transport Network - Operations</t>
  </si>
  <si>
    <t>Integrated Transport Planning</t>
  </si>
  <si>
    <t>Non-Motorised Transport Infrastructure-Cape Winelands District Municipality</t>
  </si>
  <si>
    <t xml:space="preserve">Department of Environmental Affairs and Development Planning </t>
  </si>
  <si>
    <t xml:space="preserve">Note 1: Regional Socio-Economic Projects (RSEP) Programme  - Municipal Projects </t>
  </si>
  <si>
    <t>Department of Infrastructure</t>
  </si>
  <si>
    <t>Financial Assistance to Municipalities for Maintenance and Construction of Transport Infrastructure</t>
  </si>
  <si>
    <t>Settlement Assistance</t>
  </si>
  <si>
    <t>Municipal Accreditation &amp; Capacity Building Grant</t>
  </si>
  <si>
    <t>Provincial Contribution towards the Acceleration of Housing Delivery</t>
  </si>
  <si>
    <t>Title Deeds Restoration Grant</t>
  </si>
  <si>
    <t>Provincial Emergency Housing Grant</t>
  </si>
  <si>
    <t>Informal Settlements Upgrading Partnership Grant</t>
  </si>
  <si>
    <t>Department of Cultural Affairs and Sport</t>
  </si>
  <si>
    <t>Development of sport and recreation facilities</t>
  </si>
  <si>
    <t>Community library services grant</t>
  </si>
  <si>
    <t>Library services replacement funding for most vulnerable B3 municipalities</t>
  </si>
  <si>
    <t>Library Services: Metro Library Grant</t>
  </si>
  <si>
    <t>To enable City of Cape Town to procure periodicals and newspapers for public Libraries</t>
  </si>
  <si>
    <t>Department of Local Government</t>
  </si>
  <si>
    <t>Municipal Service Delivery and Capacity Building Grant</t>
  </si>
  <si>
    <t>Thusong Service Centres Grant (Sustainability: Operational Support Grant)</t>
  </si>
  <si>
    <t>Community Development Worker Operational Support Grant</t>
  </si>
  <si>
    <t>Western Cape Municipal Interventions Grant</t>
  </si>
  <si>
    <t>Municipal Energy Resilience Grant</t>
  </si>
  <si>
    <t>Municipal Water Resilience Grant</t>
  </si>
  <si>
    <t>Fire Service Capacity Building Grant</t>
  </si>
  <si>
    <t>Human Settlements Development Grant (Beneficiaries)</t>
  </si>
  <si>
    <t>Municipal emergency housing grant</t>
  </si>
  <si>
    <t>Programme and project preparation support grant</t>
  </si>
  <si>
    <t>The is a R50 000 difference between the original allocation and the errata against the Department of Infrastructure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</si>
</sst>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#\ ##0"/>
    <numFmt numFmtId="165" formatCode="_(* #,##0,_);_(* \(#,##0,\);_(* &quot;- &quot;?_);_(@_)"/>
    <numFmt numFmtId="166" formatCode="_ &quot;R&quot;\ * #,##0.00_ ;_ &quot;R&quot;\ * \-#,##0.00_ ;_ &quot;R&quot;\ * &quot;-&quot;??_ ;_ @_ "/>
  </numFmts>
  <fonts count="15" x14ac:knownFonts="1">
    <font>
      <sz val="10"/>
      <color rgb="FF000000"/>
      <name val="ARIAL"/>
    </font>
    <font>
      <b/>
      <sz val="11"/>
      <color rgb="FF000000"/>
      <name val="Arial Narrow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 Narrow"/>
      <family val="2"/>
    </font>
    <font>
      <b/>
      <sz val="11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i/>
      <sz val="10"/>
      <name val="Arial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0" fontId="10" fillId="0" borderId="0"/>
    <xf numFmtId="166" fontId="10" fillId="0" borderId="0" applyFont="0" applyFill="0" applyBorder="0" applyAlignment="0" applyProtection="0"/>
  </cellStyleXfs>
  <cellXfs count="39">
    <xf numFmtId="0" fontId="0" fillId="0" borderId="0" xfId="0"/>
    <xf numFmtId="164" fontId="5" fillId="0" borderId="2" xfId="0" quotePrefix="1" applyNumberFormat="1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 indent="1"/>
    </xf>
    <xf numFmtId="165" fontId="5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vertical="center"/>
    </xf>
    <xf numFmtId="0" fontId="11" fillId="0" borderId="0" xfId="0" applyFont="1" applyAlignment="1">
      <alignment horizontal="left" vertical="center" indent="2"/>
    </xf>
    <xf numFmtId="0" fontId="10" fillId="0" borderId="0" xfId="0" applyFont="1" applyAlignment="1">
      <alignment horizontal="left" vertical="center" indent="2"/>
    </xf>
    <xf numFmtId="165" fontId="10" fillId="0" borderId="4" xfId="0" applyNumberFormat="1" applyFont="1" applyBorder="1" applyAlignment="1">
      <alignment horizontal="right" vertical="center"/>
    </xf>
    <xf numFmtId="165" fontId="10" fillId="0" borderId="5" xfId="0" applyNumberFormat="1" applyFont="1" applyBorder="1" applyAlignment="1">
      <alignment horizontal="right" vertical="center"/>
    </xf>
    <xf numFmtId="165" fontId="10" fillId="0" borderId="6" xfId="0" applyNumberFormat="1" applyFont="1" applyBorder="1" applyAlignment="1">
      <alignment horizontal="right" vertical="center"/>
    </xf>
    <xf numFmtId="165" fontId="10" fillId="0" borderId="7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 vertical="center"/>
    </xf>
    <xf numFmtId="165" fontId="10" fillId="0" borderId="8" xfId="0" applyNumberFormat="1" applyFont="1" applyBorder="1" applyAlignment="1">
      <alignment horizontal="right" vertical="center"/>
    </xf>
    <xf numFmtId="165" fontId="10" fillId="0" borderId="9" xfId="0" applyNumberFormat="1" applyFont="1" applyBorder="1" applyAlignment="1">
      <alignment horizontal="right" vertical="center"/>
    </xf>
    <xf numFmtId="165" fontId="10" fillId="0" borderId="10" xfId="0" applyNumberFormat="1" applyFont="1" applyBorder="1" applyAlignment="1">
      <alignment horizontal="right" vertical="center"/>
    </xf>
    <xf numFmtId="165" fontId="10" fillId="0" borderId="11" xfId="0" applyNumberFormat="1" applyFont="1" applyBorder="1" applyAlignment="1">
      <alignment horizontal="right" vertical="center"/>
    </xf>
    <xf numFmtId="165" fontId="0" fillId="0" borderId="0" xfId="0" applyNumberFormat="1" applyAlignment="1">
      <alignment horizontal="right"/>
    </xf>
    <xf numFmtId="0" fontId="5" fillId="0" borderId="3" xfId="0" applyFont="1" applyBorder="1" applyAlignment="1">
      <alignment horizontal="left" vertical="center" indent="1"/>
    </xf>
    <xf numFmtId="165" fontId="5" fillId="0" borderId="3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165" fontId="0" fillId="0" borderId="0" xfId="0" applyNumberFormat="1"/>
    <xf numFmtId="0" fontId="4" fillId="0" borderId="2" xfId="0" applyFont="1" applyBorder="1" applyAlignment="1">
      <alignment horizontal="left" wrapText="1" indent="1"/>
    </xf>
    <xf numFmtId="0" fontId="6" fillId="0" borderId="0" xfId="0" applyFont="1" applyAlignment="1">
      <alignment wrapText="1"/>
    </xf>
    <xf numFmtId="165" fontId="7" fillId="0" borderId="0" xfId="0" applyNumberFormat="1" applyFont="1" applyAlignment="1">
      <alignment horizontal="right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165" fontId="10" fillId="0" borderId="0" xfId="0" applyNumberFormat="1" applyFont="1"/>
    <xf numFmtId="0" fontId="6" fillId="0" borderId="3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right"/>
    </xf>
    <xf numFmtId="0" fontId="12" fillId="0" borderId="0" xfId="0" applyNumberFormat="1" applyFont="1" applyFill="1" applyBorder="1" applyAlignment="1" applyProtection="1">
      <alignment horizontal="left" vertical="center" indent="2"/>
    </xf>
    <xf numFmtId="0" fontId="13" fillId="0" borderId="0" xfId="0" applyNumberFormat="1" applyFont="1" applyFill="1" applyBorder="1" applyAlignment="1" applyProtection="1">
      <alignment horizontal="left" vertical="center" indent="1"/>
    </xf>
    <xf numFmtId="0" fontId="12" fillId="0" borderId="0" xfId="0" applyNumberFormat="1" applyFont="1" applyFill="1" applyBorder="1" applyAlignment="1" applyProtection="1">
      <alignment horizontal="left" vertical="center" wrapText="1" indent="2"/>
    </xf>
    <xf numFmtId="165" fontId="10" fillId="0" borderId="0" xfId="0" applyNumberFormat="1" applyFont="1" applyBorder="1" applyAlignment="1">
      <alignment horizontal="right" vertical="center"/>
    </xf>
    <xf numFmtId="165" fontId="13" fillId="0" borderId="0" xfId="0" applyNumberFormat="1" applyFont="1" applyFill="1" applyBorder="1" applyAlignment="1" applyProtection="1">
      <alignment horizontal="left" vertical="center" indent="1"/>
    </xf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wrapText="1"/>
    </xf>
    <xf numFmtId="0" fontId="14" fillId="0" borderId="0" xfId="0" applyFont="1"/>
  </cellXfs>
  <cellStyles count="3">
    <cellStyle name="Currency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0"/>
  <sheetViews>
    <sheetView showGridLines="0" tabSelected="1" topLeftCell="A98" workbookViewId="0">
      <selection activeCell="B131" sqref="B131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  <col min="10" max="10" width="10.8164062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7343873000</v>
      </c>
      <c r="G5" s="3">
        <v>8034242000</v>
      </c>
      <c r="H5" s="3">
        <v>8803609000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5511791000</v>
      </c>
      <c r="G7" s="4">
        <f>SUM(G8:G19)</f>
        <v>6185651000</v>
      </c>
      <c r="H7" s="4">
        <f>SUM(H8:H19)</f>
        <v>6610302000</v>
      </c>
    </row>
    <row r="8" spans="5:8" ht="13" x14ac:dyDescent="0.3">
      <c r="E8" s="26" t="s">
        <v>11</v>
      </c>
      <c r="F8" s="11">
        <v>459109000</v>
      </c>
      <c r="G8" s="11">
        <v>460697000</v>
      </c>
      <c r="H8" s="11">
        <v>477846000</v>
      </c>
    </row>
    <row r="9" spans="5:8" ht="13" x14ac:dyDescent="0.3">
      <c r="E9" s="26" t="s">
        <v>12</v>
      </c>
      <c r="F9" s="11">
        <v>1008100000</v>
      </c>
      <c r="G9" s="11">
        <v>1053373000</v>
      </c>
      <c r="H9" s="11">
        <v>1100564000</v>
      </c>
    </row>
    <row r="10" spans="5:8" ht="13" x14ac:dyDescent="0.3">
      <c r="E10" s="26" t="s">
        <v>13</v>
      </c>
      <c r="F10" s="19">
        <v>1922668000</v>
      </c>
      <c r="G10" s="19">
        <v>2648693000</v>
      </c>
      <c r="H10" s="19">
        <v>3356297000</v>
      </c>
    </row>
    <row r="11" spans="5:8" ht="13" x14ac:dyDescent="0.3">
      <c r="E11" s="26" t="s">
        <v>14</v>
      </c>
      <c r="F11" s="11">
        <v>236103000</v>
      </c>
      <c r="G11" s="11">
        <v>217164000</v>
      </c>
      <c r="H11" s="11">
        <v>226893000</v>
      </c>
    </row>
    <row r="12" spans="5:8" ht="13" x14ac:dyDescent="0.3">
      <c r="E12" s="26" t="s">
        <v>15</v>
      </c>
      <c r="F12" s="19">
        <v>290162000</v>
      </c>
      <c r="G12" s="19">
        <v>81116000</v>
      </c>
      <c r="H12" s="19">
        <v>70001000</v>
      </c>
    </row>
    <row r="13" spans="5:8" ht="13" x14ac:dyDescent="0.3">
      <c r="E13" s="26" t="s">
        <v>16</v>
      </c>
      <c r="F13" s="19">
        <v>13269000</v>
      </c>
      <c r="G13" s="19">
        <v>13709000</v>
      </c>
      <c r="H13" s="19">
        <v>14322000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680448000</v>
      </c>
      <c r="G15" s="11">
        <v>874626000</v>
      </c>
      <c r="H15" s="11">
        <v>490000000</v>
      </c>
    </row>
    <row r="16" spans="5:8" ht="13" x14ac:dyDescent="0.3">
      <c r="E16" s="26" t="s">
        <v>19</v>
      </c>
      <c r="F16" s="11">
        <v>143246000</v>
      </c>
      <c r="G16" s="11">
        <v>100595000</v>
      </c>
      <c r="H16" s="11">
        <v>106000000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>
        <v>185476000</v>
      </c>
      <c r="G18" s="11">
        <v>136726000</v>
      </c>
      <c r="H18" s="11">
        <v>142594000</v>
      </c>
    </row>
    <row r="19" spans="5:8" ht="13" x14ac:dyDescent="0.3">
      <c r="E19" s="26" t="s">
        <v>22</v>
      </c>
      <c r="F19" s="11">
        <v>573210000</v>
      </c>
      <c r="G19" s="11">
        <v>598952000</v>
      </c>
      <c r="H19" s="11">
        <v>625785000</v>
      </c>
    </row>
    <row r="20" spans="5:8" ht="14" x14ac:dyDescent="0.3">
      <c r="E20" s="23" t="s">
        <v>23</v>
      </c>
      <c r="F20" s="3">
        <f>SUM(F21:F29)</f>
        <v>299724000</v>
      </c>
      <c r="G20" s="3">
        <f>SUM(G21:G29)</f>
        <v>174676000</v>
      </c>
      <c r="H20" s="3">
        <f>SUM(H21:H29)</f>
        <v>155877000</v>
      </c>
    </row>
    <row r="21" spans="5:8" ht="13" x14ac:dyDescent="0.3">
      <c r="E21" s="26" t="s">
        <v>24</v>
      </c>
      <c r="F21" s="19">
        <v>48721000</v>
      </c>
      <c r="G21" s="19">
        <v>48726000</v>
      </c>
      <c r="H21" s="19">
        <v>52614000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133426000</v>
      </c>
      <c r="G23" s="11"/>
      <c r="H23" s="11"/>
    </row>
    <row r="24" spans="5:8" ht="13" x14ac:dyDescent="0.3">
      <c r="E24" s="26" t="s">
        <v>27</v>
      </c>
      <c r="F24" s="11">
        <v>15500000</v>
      </c>
      <c r="G24" s="11">
        <v>17000000</v>
      </c>
      <c r="H24" s="11">
        <v>18000000</v>
      </c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33200000</v>
      </c>
      <c r="G26" s="11">
        <v>36000000</v>
      </c>
      <c r="H26" s="11">
        <v>8000000</v>
      </c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>
        <v>68877000</v>
      </c>
      <c r="G28" s="19">
        <v>72950000</v>
      </c>
      <c r="H28" s="19">
        <v>77263000</v>
      </c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13155388000</v>
      </c>
      <c r="G30" s="18">
        <f>+G5+G6+G7+G20</f>
        <v>14394569000</v>
      </c>
      <c r="H30" s="18">
        <f>+H5+H6+H7+H20</f>
        <v>15569788000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133706000</v>
      </c>
      <c r="G32" s="3">
        <f>SUM(G33:G38)</f>
        <v>224988000</v>
      </c>
      <c r="H32" s="3">
        <f>SUM(H33:H38)</f>
        <v>89408000</v>
      </c>
    </row>
    <row r="33" spans="5:8" ht="13" x14ac:dyDescent="0.3">
      <c r="E33" s="26" t="s">
        <v>18</v>
      </c>
      <c r="F33" s="11">
        <v>15153000</v>
      </c>
      <c r="G33" s="11">
        <v>15867000</v>
      </c>
      <c r="H33" s="11">
        <v>16569000</v>
      </c>
    </row>
    <row r="34" spans="5:8" ht="13" x14ac:dyDescent="0.3">
      <c r="E34" s="26" t="s">
        <v>34</v>
      </c>
      <c r="F34" s="11">
        <v>114553000</v>
      </c>
      <c r="G34" s="11">
        <v>202521000</v>
      </c>
      <c r="H34" s="11">
        <v>66239000</v>
      </c>
    </row>
    <row r="35" spans="5:8" ht="13" x14ac:dyDescent="0.3">
      <c r="E35" s="26" t="s">
        <v>35</v>
      </c>
      <c r="F35" s="11">
        <v>4000000</v>
      </c>
      <c r="G35" s="11">
        <v>6600000</v>
      </c>
      <c r="H35" s="11">
        <v>6600000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133706000</v>
      </c>
      <c r="G41" s="30">
        <f>+G32+G39</f>
        <v>224988000</v>
      </c>
      <c r="H41" s="30">
        <f>+H32+H39</f>
        <v>89408000</v>
      </c>
    </row>
    <row r="42" spans="5:8" ht="14" x14ac:dyDescent="0.3">
      <c r="E42" s="29" t="s">
        <v>39</v>
      </c>
      <c r="F42" s="30">
        <f>+F30+F41</f>
        <v>13289094000</v>
      </c>
      <c r="G42" s="30">
        <f>+G30+G41</f>
        <v>14619557000</v>
      </c>
      <c r="H42" s="30">
        <f>+H30+H41</f>
        <v>15659196000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SUM(F47+F53+F60+F66+F72+F79+F85+F95+F102+F111+F117+F123)</f>
        <v>2800300000</v>
      </c>
      <c r="G45" s="4">
        <f>SUM(G47+G53+G60+G66+G72+G79+G85+G95+G102+G111+G117+G123)</f>
        <v>2864272000</v>
      </c>
      <c r="H45" s="4">
        <f>SUM(H47+H53+H60+H66+H72+H79+H85+H95+H102+H111+H117+H123)</f>
        <v>3257093000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9927000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f>CPT!F48+'DC1'!F48+'DC2'!F48+'DC3'!F48+'DC4'!F48+'DC5'!F48+'WC011'!F48+'WC012'!F48+'WC013'!F48+'WC014'!F48+'WC015'!F48+'WC022'!F48+'WC023'!F48+'WC024'!F48+'WC025'!F48+'WC026'!F48+'WC031'!F48+'WC032'!F48+'WC033'!F48+'WC034'!F48+'WC041'!F48+'WC042'!F48+'WC043'!F48+'WC044'!F48+'WC045'!F48+'WC047'!F48+'WC048'!F48+'WC051'!F48+'WC052'!F48+'WC053'!F48</f>
        <v>9927000</v>
      </c>
      <c r="G48" s="8">
        <f>CPT!G48+'DC1'!G48+'DC2'!G48+'DC3'!G48+'DC4'!G48+'DC5'!G48+'WC011'!G48+'WC012'!G48+'WC013'!G48+'WC014'!G48+'WC015'!G48+'WC022'!G48+'WC023'!G48+'WC024'!G48+'WC025'!G48+'WC026'!G48+'WC031'!G48+'WC032'!G48+'WC033'!G48+'WC034'!G48+'WC041'!G48+'WC042'!G48+'WC043'!G48+'WC044'!G48+'WC045'!G48+'WC047'!G48+'WC048'!G48+'WC051'!G48+'WC052'!G48+'WC053'!G48</f>
        <v>0</v>
      </c>
      <c r="H48" s="9">
        <f>CPT!H48+'DC1'!H48+'DC2'!H48+'DC3'!H48+'DC4'!H48+'DC5'!H48+'WC011'!H48+'WC012'!H48+'WC013'!H48+'WC014'!H48+'WC015'!H48+'WC022'!H48+'WC023'!H48+'WC024'!H48+'WC025'!H48+'WC026'!H48+'WC031'!H48+'WC032'!H48+'WC033'!H48+'WC034'!H48+'WC041'!H48+'WC042'!H48+'WC043'!H48+'WC044'!H48+'WC045'!H48+'WC047'!H48+'WC048'!H48+'WC051'!H48+'WC052'!H48+'WC053'!H48</f>
        <v>0</v>
      </c>
    </row>
    <row r="49" spans="5:8" ht="13" x14ac:dyDescent="0.25">
      <c r="E49" s="31" t="s">
        <v>76</v>
      </c>
      <c r="F49" s="10">
        <f>CPT!F49+'DC1'!F49+'DC2'!F49+'DC3'!F49+'DC4'!F49+'DC5'!F49+'WC011'!F49+'WC012'!F49+'WC013'!F49+'WC014'!F49+'WC015'!F49+'WC022'!F49+'WC023'!F49+'WC024'!F49+'WC025'!F49+'WC026'!F49+'WC031'!F49+'WC032'!F49+'WC033'!F49+'WC034'!F49+'WC041'!F49+'WC042'!F49+'WC043'!F49+'WC044'!F49+'WC045'!F49+'WC047'!F49+'WC048'!F49+'WC051'!F49+'WC052'!F49+'WC053'!F49</f>
        <v>0</v>
      </c>
      <c r="G49" s="11">
        <f>CPT!G49+'DC1'!G49+'DC2'!G49+'DC3'!G49+'DC4'!G49+'DC5'!G49+'WC011'!G49+'WC012'!G49+'WC013'!G49+'WC014'!G49+'WC015'!G49+'WC022'!G49+'WC023'!G49+'WC024'!G49+'WC025'!G49+'WC026'!G49+'WC031'!G49+'WC032'!G49+'WC033'!G49+'WC034'!G49+'WC041'!G49+'WC042'!G49+'WC043'!G49+'WC044'!G49+'WC045'!G49+'WC047'!G49+'WC048'!G49+'WC051'!G49+'WC052'!G49+'WC053'!G49</f>
        <v>0</v>
      </c>
      <c r="H49" s="12">
        <f>CPT!H49+'DC1'!H49+'DC2'!H49+'DC3'!H49+'DC4'!H49+'DC5'!H49+'WC011'!H49+'WC012'!H49+'WC013'!H49+'WC014'!H49+'WC015'!H49+'WC022'!H49+'WC023'!H49+'WC024'!H49+'WC025'!H49+'WC026'!H49+'WC031'!H49+'WC032'!H49+'WC033'!H49+'WC034'!H49+'WC041'!H49+'WC042'!H49+'WC043'!H49+'WC044'!H49+'WC045'!H49+'WC047'!H49+'WC048'!H49+'WC051'!H49+'WC052'!H49+'WC053'!H49</f>
        <v>0</v>
      </c>
    </row>
    <row r="50" spans="5:8" x14ac:dyDescent="0.25">
      <c r="E50" s="6"/>
      <c r="F50" s="10">
        <f>CPT!F50+'DC1'!F50+'DC2'!F50+'DC3'!F50+'DC4'!F50+'DC5'!F50+'WC011'!F50+'WC012'!F50+'WC013'!F50+'WC014'!F50+'WC015'!F50+'WC022'!F50+'WC023'!F50+'WC024'!F50+'WC025'!F50+'WC026'!F50+'WC031'!F50+'WC032'!F50+'WC033'!F50+'WC034'!F50+'WC041'!F50+'WC042'!F50+'WC043'!F50+'WC044'!F50+'WC045'!F50+'WC047'!F50+'WC048'!F50+'WC051'!F50+'WC052'!F50+'WC053'!F50</f>
        <v>0</v>
      </c>
      <c r="G50" s="11">
        <f>CPT!G50+'DC1'!G50+'DC2'!G50+'DC3'!G50+'DC4'!G50+'DC5'!G50+'WC011'!G50+'WC012'!G50+'WC013'!G50+'WC014'!G50+'WC015'!G50+'WC022'!G50+'WC023'!G50+'WC024'!G50+'WC025'!G50+'WC026'!G50+'WC031'!G50+'WC032'!G50+'WC033'!G50+'WC034'!G50+'WC041'!G50+'WC042'!G50+'WC043'!G50+'WC044'!G50+'WC045'!G50+'WC047'!G50+'WC048'!G50+'WC051'!G50+'WC052'!G50+'WC053'!G50</f>
        <v>0</v>
      </c>
      <c r="H50" s="12">
        <f>CPT!H50+'DC1'!H50+'DC2'!H50+'DC3'!H50+'DC4'!H50+'DC5'!H50+'WC011'!H50+'WC012'!H50+'WC013'!H50+'WC014'!H50+'WC015'!H50+'WC022'!H50+'WC023'!H50+'WC024'!H50+'WC025'!H50+'WC026'!H50+'WC031'!H50+'WC032'!H50+'WC033'!H50+'WC034'!H50+'WC041'!H50+'WC042'!H50+'WC043'!H50+'WC044'!H50+'WC045'!H50+'WC047'!H50+'WC048'!H50+'WC051'!H50+'WC052'!H50+'WC053'!H50</f>
        <v>0</v>
      </c>
    </row>
    <row r="51" spans="5:8" x14ac:dyDescent="0.25">
      <c r="E51" s="6"/>
      <c r="F51" s="13">
        <f>CPT!F51+'DC1'!F51+'DC2'!F51+'DC3'!F51+'DC4'!F51+'DC5'!F51+'WC011'!F51+'WC012'!F51+'WC013'!F51+'WC014'!F51+'WC015'!F51+'WC022'!F51+'WC023'!F51+'WC024'!F51+'WC025'!F51+'WC026'!F51+'WC031'!F51+'WC032'!F51+'WC033'!F51+'WC034'!F51+'WC041'!F51+'WC042'!F51+'WC043'!F51+'WC044'!F51+'WC045'!F51+'WC047'!F51+'WC048'!F51+'WC051'!F51+'WC052'!F51+'WC053'!F51</f>
        <v>0</v>
      </c>
      <c r="G51" s="14">
        <f>CPT!G51+'DC1'!G51+'DC2'!G51+'DC3'!G51+'DC4'!G51+'DC5'!G51+'WC011'!G51+'WC012'!G51+'WC013'!G51+'WC014'!G51+'WC015'!G51+'WC022'!G51+'WC023'!G51+'WC024'!G51+'WC025'!G51+'WC026'!G51+'WC031'!G51+'WC032'!G51+'WC033'!G51+'WC034'!G51+'WC041'!G51+'WC042'!G51+'WC043'!G51+'WC044'!G51+'WC045'!G51+'WC047'!G51+'WC048'!G51+'WC051'!G51+'WC052'!G51+'WC053'!G51</f>
        <v>0</v>
      </c>
      <c r="H51" s="15">
        <f>CPT!H51+'DC1'!H51+'DC2'!H51+'DC3'!H51+'DC4'!H51+'DC5'!H51+'WC011'!H51+'WC012'!H51+'WC013'!H51+'WC014'!H51+'WC015'!H51+'WC022'!H51+'WC023'!H51+'WC024'!H51+'WC025'!H51+'WC026'!H51+'WC031'!H51+'WC032'!H51+'WC033'!H51+'WC034'!H51+'WC041'!H51+'WC042'!H51+'WC043'!H51+'WC044'!H51+'WC045'!H51+'WC047'!H51+'WC048'!H51+'WC051'!H51+'WC052'!H51+'WC053'!H51</f>
        <v>0</v>
      </c>
    </row>
    <row r="52" spans="5:8" x14ac:dyDescent="0.25">
      <c r="F52" s="16">
        <f>CPT!F52+'DC1'!F52+'DC2'!F52+'DC3'!F52+'DC4'!F52+'DC5'!F52+'WC011'!F52+'WC012'!F52+'WC013'!F52+'WC014'!F52+'WC015'!F52+'WC022'!F52+'WC023'!F52+'WC024'!F52+'WC025'!F52+'WC026'!F52+'WC031'!F52+'WC032'!F52+'WC033'!F52+'WC034'!F52+'WC041'!F52+'WC042'!F52+'WC043'!F52+'WC044'!F52+'WC045'!F52+'WC047'!F52+'WC048'!F52+'WC051'!F52+'WC052'!F52+'WC053'!F52</f>
        <v>0</v>
      </c>
      <c r="G52" s="16">
        <f>CPT!G52+'DC1'!G52+'DC2'!G52+'DC3'!G52+'DC4'!G52+'DC5'!G52+'WC011'!G52+'WC012'!G52+'WC013'!G52+'WC014'!G52+'WC015'!G52+'WC022'!G52+'WC023'!G52+'WC024'!G52+'WC025'!G52+'WC026'!G52+'WC031'!G52+'WC032'!G52+'WC033'!G52+'WC034'!G52+'WC041'!G52+'WC042'!G52+'WC043'!G52+'WC044'!G52+'WC045'!G52+'WC047'!G52+'WC048'!G52+'WC051'!G52+'WC052'!G52+'WC053'!G52</f>
        <v>0</v>
      </c>
      <c r="H52" s="16">
        <f>CPT!H52+'DC1'!H52+'DC2'!H52+'DC3'!H52+'DC4'!H52+'DC5'!H52+'WC011'!H52+'WC012'!H52+'WC013'!H52+'WC014'!H52+'WC015'!H52+'WC022'!H52+'WC023'!H52+'WC024'!H52+'WC025'!H52+'WC026'!H52+'WC031'!H52+'WC032'!H52+'WC033'!H52+'WC034'!H52+'WC041'!H52+'WC042'!H52+'WC043'!H52+'WC044'!H52+'WC045'!H52+'WC047'!H52+'WC048'!H52+'WC051'!H52+'WC052'!H52+'WC053'!H52</f>
        <v>0</v>
      </c>
    </row>
    <row r="53" spans="5:8" ht="14" x14ac:dyDescent="0.25">
      <c r="E53" s="32" t="s">
        <v>77</v>
      </c>
      <c r="F53" s="3">
        <f>SUM(F54:F58)</f>
        <v>379355000</v>
      </c>
      <c r="G53" s="3">
        <f t="shared" ref="G53:H53" si="0">SUM(G54:G58)</f>
        <v>381404000</v>
      </c>
      <c r="H53" s="3">
        <f t="shared" si="0"/>
        <v>383830000</v>
      </c>
    </row>
    <row r="54" spans="5:8" ht="13" x14ac:dyDescent="0.25">
      <c r="E54" s="31" t="s">
        <v>78</v>
      </c>
      <c r="F54" s="7">
        <f>CPT!F54+'DC1'!F54+'DC2'!F54+'DC3'!F54+'DC4'!F54+'DC5'!F54+'WC011'!F54+'WC012'!F54+'WC013'!F54+'WC014'!F54+'WC015'!F54+'WC022'!F54+'WC023'!F54+'WC024'!F54+'WC025'!F54+'WC026'!F54+'WC031'!F54+'WC032'!F54+'WC033'!F54+'WC034'!F54+'WC041'!F54+'WC042'!F54+'WC043'!F54+'WC044'!F54+'WC045'!F54+'WC047'!F54+'WC048'!F54+'WC051'!F54+'WC052'!F54+'WC053'!F54</f>
        <v>6780000</v>
      </c>
      <c r="G54" s="8">
        <f>CPT!G54+'DC1'!G54+'DC2'!G54+'DC3'!G54+'DC4'!G54+'DC5'!G54+'WC011'!G54+'WC012'!G54+'WC013'!G54+'WC014'!G54+'WC015'!G54+'WC022'!G54+'WC023'!G54+'WC024'!G54+'WC025'!G54+'WC026'!G54+'WC031'!G54+'WC032'!G54+'WC033'!G54+'WC034'!G54+'WC041'!G54+'WC042'!G54+'WC043'!G54+'WC044'!G54+'WC045'!G54+'WC047'!G54+'WC048'!G54+'WC051'!G54+'WC052'!G54+'WC053'!G54</f>
        <v>7069000</v>
      </c>
      <c r="H54" s="9">
        <f>CPT!H54+'DC1'!H54+'DC2'!H54+'DC3'!H54+'DC4'!H54+'DC5'!H54+'WC011'!H54+'WC012'!H54+'WC013'!H54+'WC014'!H54+'WC015'!H54+'WC022'!H54+'WC023'!H54+'WC024'!H54+'WC025'!H54+'WC026'!H54+'WC031'!H54+'WC032'!H54+'WC033'!H54+'WC034'!H54+'WC041'!H54+'WC042'!H54+'WC043'!H54+'WC044'!H54+'WC045'!H54+'WC047'!H54+'WC048'!H54+'WC051'!H54+'WC052'!H54+'WC053'!H54</f>
        <v>7297000</v>
      </c>
    </row>
    <row r="55" spans="5:8" ht="26" x14ac:dyDescent="0.25">
      <c r="E55" s="33" t="s">
        <v>79</v>
      </c>
      <c r="F55" s="10">
        <f>CPT!F55+'DC1'!F55+'DC2'!F55+'DC3'!F55+'DC4'!F55+'DC5'!F55+'WC011'!F55+'WC012'!F55+'WC013'!F55+'WC014'!F55+'WC015'!F55+'WC022'!F55+'WC023'!F55+'WC024'!F55+'WC025'!F55+'WC026'!F55+'WC031'!F55+'WC032'!F55+'WC033'!F55+'WC034'!F55+'WC041'!F55+'WC042'!F55+'WC043'!F55+'WC044'!F55+'WC045'!F55+'WC047'!F55+'WC048'!F55+'WC051'!F55+'WC052'!F55+'WC053'!F55</f>
        <v>2966000</v>
      </c>
      <c r="G55" s="11">
        <f>CPT!G55+'DC1'!G55+'DC2'!G55+'DC3'!G55+'DC4'!G55+'DC5'!G55+'WC011'!G55+'WC012'!G55+'WC013'!G55+'WC014'!G55+'WC015'!G55+'WC022'!G55+'WC023'!G55+'WC024'!G55+'WC025'!G55+'WC026'!G55+'WC031'!G55+'WC032'!G55+'WC033'!G55+'WC034'!G55+'WC041'!G55+'WC042'!G55+'WC043'!G55+'WC044'!G55+'WC045'!G55+'WC047'!G55+'WC048'!G55+'WC051'!G55+'WC052'!G55+'WC053'!G55</f>
        <v>3084000</v>
      </c>
      <c r="H55" s="12">
        <f>CPT!H55+'DC1'!H55+'DC2'!H55+'DC3'!H55+'DC4'!H55+'DC5'!H55+'WC011'!H55+'WC012'!H55+'WC013'!H55+'WC014'!H55+'WC015'!H55+'WC022'!H55+'WC023'!H55+'WC024'!H55+'WC025'!H55+'WC026'!H55+'WC031'!H55+'WC032'!H55+'WC033'!H55+'WC034'!H55+'WC041'!H55+'WC042'!H55+'WC043'!H55+'WC044'!H55+'WC045'!H55+'WC047'!H55+'WC048'!H55+'WC051'!H55+'WC052'!H55+'WC053'!H55</f>
        <v>3178000</v>
      </c>
    </row>
    <row r="56" spans="5:8" ht="13" x14ac:dyDescent="0.25">
      <c r="E56" s="31" t="s">
        <v>80</v>
      </c>
      <c r="F56" s="10">
        <f>CPT!F56+'DC1'!F56+'DC2'!F56+'DC3'!F56+'DC4'!F56+'DC5'!F56+'WC011'!F56+'WC012'!F56+'WC013'!F56+'WC014'!F56+'WC015'!F56+'WC022'!F56+'WC023'!F56+'WC024'!F56+'WC025'!F56+'WC026'!F56+'WC031'!F56+'WC032'!F56+'WC033'!F56+'WC034'!F56+'WC041'!F56+'WC042'!F56+'WC043'!F56+'WC044'!F56+'WC045'!F56+'WC047'!F56+'WC048'!F56+'WC051'!F56+'WC052'!F56+'WC053'!F56</f>
        <v>10035000</v>
      </c>
      <c r="G56" s="11">
        <f>CPT!G56+'DC1'!G56+'DC2'!G56+'DC3'!G56+'DC4'!G56+'DC5'!G56+'WC011'!G56+'WC012'!G56+'WC013'!G56+'WC014'!G56+'WC015'!G56+'WC022'!G56+'WC023'!G56+'WC024'!G56+'WC025'!G56+'WC026'!G56+'WC031'!G56+'WC032'!G56+'WC033'!G56+'WC034'!G56+'WC041'!G56+'WC042'!G56+'WC043'!G56+'WC044'!G56+'WC045'!G56+'WC047'!G56+'WC048'!G56+'WC051'!G56+'WC052'!G56+'WC053'!G56</f>
        <v>11316000</v>
      </c>
      <c r="H56" s="12">
        <f>CPT!H56+'DC1'!H56+'DC2'!H56+'DC3'!H56+'DC4'!H56+'DC5'!H56+'WC011'!H56+'WC012'!H56+'WC013'!H56+'WC014'!H56+'WC015'!H56+'WC022'!H56+'WC023'!H56+'WC024'!H56+'WC025'!H56+'WC026'!H56+'WC031'!H56+'WC032'!H56+'WC033'!H56+'WC034'!H56+'WC041'!H56+'WC042'!H56+'WC043'!H56+'WC044'!H56+'WC045'!H56+'WC047'!H56+'WC048'!H56+'WC051'!H56+'WC052'!H56+'WC053'!H56</f>
        <v>13200000</v>
      </c>
    </row>
    <row r="57" spans="5:8" ht="26" x14ac:dyDescent="0.25">
      <c r="E57" s="33" t="s">
        <v>81</v>
      </c>
      <c r="F57" s="10">
        <f>CPT!F57+'DC1'!F57+'DC2'!F57+'DC3'!F57+'DC4'!F57+'DC5'!F57+'WC011'!F57+'WC012'!F57+'WC013'!F57+'WC014'!F57+'WC015'!F57+'WC022'!F57+'WC023'!F57+'WC024'!F57+'WC025'!F57+'WC026'!F57+'WC031'!F57+'WC032'!F57+'WC033'!F57+'WC034'!F57+'WC041'!F57+'WC042'!F57+'WC043'!F57+'WC044'!F57+'WC045'!F57+'WC047'!F57+'WC048'!F57+'WC051'!F57+'WC052'!F57+'WC053'!F57</f>
        <v>350000000</v>
      </c>
      <c r="G57" s="11">
        <f>CPT!G57+'DC1'!G57+'DC2'!G57+'DC3'!G57+'DC4'!G57+'DC5'!G57+'WC011'!G57+'WC012'!G57+'WC013'!G57+'WC014'!G57+'WC015'!G57+'WC022'!G57+'WC023'!G57+'WC024'!G57+'WC025'!G57+'WC026'!G57+'WC031'!G57+'WC032'!G57+'WC033'!G57+'WC034'!G57+'WC041'!G57+'WC042'!G57+'WC043'!G57+'WC044'!G57+'WC045'!G57+'WC047'!G57+'WC048'!G57+'WC051'!G57+'WC052'!G57+'WC053'!G57</f>
        <v>350000000</v>
      </c>
      <c r="H57" s="12">
        <f>CPT!H57+'DC1'!H57+'DC2'!H57+'DC3'!H57+'DC4'!H57+'DC5'!H57+'WC011'!H57+'WC012'!H57+'WC013'!H57+'WC014'!H57+'WC015'!H57+'WC022'!H57+'WC023'!H57+'WC024'!H57+'WC025'!H57+'WC026'!H57+'WC031'!H57+'WC032'!H57+'WC033'!H57+'WC034'!H57+'WC041'!H57+'WC042'!H57+'WC043'!H57+'WC044'!H57+'WC045'!H57+'WC047'!H57+'WC048'!H57+'WC051'!H57+'WC052'!H57+'WC053'!H57</f>
        <v>350000000</v>
      </c>
    </row>
    <row r="58" spans="5:8" ht="13" x14ac:dyDescent="0.25">
      <c r="E58" s="33" t="s">
        <v>82</v>
      </c>
      <c r="F58" s="13">
        <f>CPT!F58+'DC1'!F58+'DC2'!F58+'DC3'!F58+'DC4'!F58+'DC5'!F58+'WC011'!F58+'WC012'!F58+'WC013'!F58+'WC014'!F58+'WC015'!F58+'WC022'!F58+'WC023'!F58+'WC024'!F58+'WC025'!F58+'WC026'!F58+'WC031'!F58+'WC032'!F58+'WC033'!F58+'WC034'!F58+'WC041'!F58+'WC042'!F58+'WC043'!F58+'WC044'!F58+'WC045'!F58+'WC047'!F58+'WC048'!F58+'WC051'!F58+'WC052'!F58+'WC053'!F58</f>
        <v>9574000</v>
      </c>
      <c r="G58" s="14">
        <f>CPT!G58+'DC1'!G58+'DC2'!G58+'DC3'!G58+'DC4'!G58+'DC5'!G58+'WC011'!G58+'WC012'!G58+'WC013'!G58+'WC014'!G58+'WC015'!G58+'WC022'!G58+'WC023'!G58+'WC024'!G58+'WC025'!G58+'WC026'!G58+'WC031'!G58+'WC032'!G58+'WC033'!G58+'WC034'!G58+'WC041'!G58+'WC042'!G58+'WC043'!G58+'WC044'!G58+'WC045'!G58+'WC047'!G58+'WC048'!G58+'WC051'!G58+'WC052'!G58+'WC053'!G58</f>
        <v>9935000</v>
      </c>
      <c r="H58" s="15">
        <f>CPT!H58+'DC1'!H58+'DC2'!H58+'DC3'!H58+'DC4'!H58+'DC5'!H58+'WC011'!H58+'WC012'!H58+'WC013'!H58+'WC014'!H58+'WC015'!H58+'WC022'!H58+'WC023'!H58+'WC024'!H58+'WC025'!H58+'WC026'!H58+'WC031'!H58+'WC032'!H58+'WC033'!H58+'WC034'!H58+'WC041'!H58+'WC042'!H58+'WC043'!H58+'WC044'!H58+'WC045'!H58+'WC047'!H58+'WC048'!H58+'WC051'!H58+'WC052'!H58+'WC053'!H58</f>
        <v>10155000</v>
      </c>
    </row>
    <row r="59" spans="5:8" x14ac:dyDescent="0.25">
      <c r="F59" s="16"/>
      <c r="G59" s="16"/>
      <c r="H59" s="16"/>
    </row>
    <row r="60" spans="5:8" ht="14" x14ac:dyDescent="0.25">
      <c r="E60" s="32" t="s">
        <v>83</v>
      </c>
      <c r="F60" s="35">
        <f>SUM(F61:F64)</f>
        <v>14000000</v>
      </c>
      <c r="G60" s="35">
        <f t="shared" ref="G60:H60" si="1">SUM(G61:G64)</f>
        <v>23600000</v>
      </c>
      <c r="H60" s="35">
        <f t="shared" si="1"/>
        <v>35040000</v>
      </c>
    </row>
    <row r="61" spans="5:8" ht="13" x14ac:dyDescent="0.25">
      <c r="E61" s="31" t="s">
        <v>84</v>
      </c>
      <c r="F61" s="7">
        <f>CPT!F61+'DC1'!F61+'DC2'!F61+'DC3'!F61+'DC4'!F61+'DC5'!F61+'WC011'!F61+'WC012'!F61+'WC013'!F61+'WC014'!F61+'WC015'!F61+'WC022'!F61+'WC023'!F61+'WC024'!F61+'WC025'!F61+'WC026'!F61+'WC031'!F61+'WC032'!F61+'WC033'!F61+'WC034'!F61+'WC041'!F61+'WC042'!F61+'WC043'!F61+'WC044'!F61+'WC045'!F61+'WC047'!F61+'WC048'!F61+'WC051'!F61+'WC052'!F61+'WC053'!F61</f>
        <v>14000000</v>
      </c>
      <c r="G61" s="8">
        <f>CPT!G61+'DC1'!G61+'DC2'!G61+'DC3'!G61+'DC4'!G61+'DC5'!G61+'WC011'!G61+'WC012'!G61+'WC013'!G61+'WC014'!G61+'WC015'!G61+'WC022'!G61+'WC023'!G61+'WC024'!G61+'WC025'!G61+'WC026'!G61+'WC031'!G61+'WC032'!G61+'WC033'!G61+'WC034'!G61+'WC041'!G61+'WC042'!G61+'WC043'!G61+'WC044'!G61+'WC045'!G61+'WC047'!G61+'WC048'!G61+'WC051'!G61+'WC052'!G61+'WC053'!G61</f>
        <v>23600000</v>
      </c>
      <c r="H61" s="9">
        <f>CPT!H61+'DC1'!H61+'DC2'!H61+'DC3'!H61+'DC4'!H61+'DC5'!H61+'WC011'!H61+'WC012'!H61+'WC013'!H61+'WC014'!H61+'WC015'!H61+'WC022'!H61+'WC023'!H61+'WC024'!H61+'WC025'!H61+'WC026'!H61+'WC031'!H61+'WC032'!H61+'WC033'!H61+'WC034'!H61+'WC041'!H61+'WC042'!H61+'WC043'!H61+'WC044'!H61+'WC045'!H61+'WC047'!H61+'WC048'!H61+'WC051'!H61+'WC052'!H61+'WC053'!H61</f>
        <v>35040000</v>
      </c>
    </row>
    <row r="62" spans="5:8" ht="13" hidden="1" x14ac:dyDescent="0.25">
      <c r="E62" s="31"/>
      <c r="F62" s="10">
        <f>CPT!F62+'DC1'!F62+'DC2'!F62+'DC3'!F62+'DC4'!F62+'DC5'!F62+'WC011'!F62+'WC012'!F62+'WC013'!F62+'WC014'!F62+'WC015'!F62+'WC022'!F62+'WC023'!F62+'WC024'!F62+'WC025'!F62+'WC026'!F62+'WC031'!F62+'WC032'!F62+'WC033'!F62+'WC034'!F62+'WC041'!F62+'WC042'!F62+'WC043'!F62+'WC044'!F62+'WC045'!F62+'WC047'!F62+'WC048'!F62+'WC051'!F62+'WC052'!F62+'WC053'!F62</f>
        <v>0</v>
      </c>
      <c r="G62" s="11">
        <f>CPT!G62+'DC1'!G62+'DC2'!G62+'DC3'!G62+'DC4'!G62+'DC5'!G62+'WC011'!G62+'WC012'!G62+'WC013'!G62+'WC014'!G62+'WC015'!G62+'WC022'!G62+'WC023'!G62+'WC024'!G62+'WC025'!G62+'WC026'!G62+'WC031'!G62+'WC032'!G62+'WC033'!G62+'WC034'!G62+'WC041'!G62+'WC042'!G62+'WC043'!G62+'WC044'!G62+'WC045'!G62+'WC047'!G62+'WC048'!G62+'WC051'!G62+'WC052'!G62+'WC053'!G62</f>
        <v>0</v>
      </c>
      <c r="H62" s="12">
        <f>CPT!H62+'DC1'!H62+'DC2'!H62+'DC3'!H62+'DC4'!H62+'DC5'!H62+'WC011'!H62+'WC012'!H62+'WC013'!H62+'WC014'!H62+'WC015'!H62+'WC022'!H62+'WC023'!H62+'WC024'!H62+'WC025'!H62+'WC026'!H62+'WC031'!H62+'WC032'!H62+'WC033'!H62+'WC034'!H62+'WC041'!H62+'WC042'!H62+'WC043'!H62+'WC044'!H62+'WC045'!H62+'WC047'!H62+'WC048'!H62+'WC051'!H62+'WC052'!H62+'WC053'!H62</f>
        <v>0</v>
      </c>
    </row>
    <row r="63" spans="5:8" hidden="1" x14ac:dyDescent="0.25">
      <c r="E63" s="6"/>
      <c r="F63" s="10">
        <f>CPT!F63+'DC1'!F63+'DC2'!F63+'DC3'!F63+'DC4'!F63+'DC5'!F63+'WC011'!F63+'WC012'!F63+'WC013'!F63+'WC014'!F63+'WC015'!F63+'WC022'!F63+'WC023'!F63+'WC024'!F63+'WC025'!F63+'WC026'!F63+'WC031'!F63+'WC032'!F63+'WC033'!F63+'WC034'!F63+'WC041'!F63+'WC042'!F63+'WC043'!F63+'WC044'!F63+'WC045'!F63+'WC047'!F63+'WC048'!F63+'WC051'!F63+'WC052'!F63+'WC053'!F63</f>
        <v>0</v>
      </c>
      <c r="G63" s="11">
        <f>CPT!G63+'DC1'!G63+'DC2'!G63+'DC3'!G63+'DC4'!G63+'DC5'!G63+'WC011'!G63+'WC012'!G63+'WC013'!G63+'WC014'!G63+'WC015'!G63+'WC022'!G63+'WC023'!G63+'WC024'!G63+'WC025'!G63+'WC026'!G63+'WC031'!G63+'WC032'!G63+'WC033'!G63+'WC034'!G63+'WC041'!G63+'WC042'!G63+'WC043'!G63+'WC044'!G63+'WC045'!G63+'WC047'!G63+'WC048'!G63+'WC051'!G63+'WC052'!G63+'WC053'!G63</f>
        <v>0</v>
      </c>
      <c r="H63" s="12">
        <f>CPT!H63+'DC1'!H63+'DC2'!H63+'DC3'!H63+'DC4'!H63+'DC5'!H63+'WC011'!H63+'WC012'!H63+'WC013'!H63+'WC014'!H63+'WC015'!H63+'WC022'!H63+'WC023'!H63+'WC024'!H63+'WC025'!H63+'WC026'!H63+'WC031'!H63+'WC032'!H63+'WC033'!H63+'WC034'!H63+'WC041'!H63+'WC042'!H63+'WC043'!H63+'WC044'!H63+'WC045'!H63+'WC047'!H63+'WC048'!H63+'WC051'!H63+'WC052'!H63+'WC053'!H63</f>
        <v>0</v>
      </c>
    </row>
    <row r="64" spans="5:8" x14ac:dyDescent="0.25">
      <c r="E64" s="6"/>
      <c r="F64" s="13">
        <f>CPT!F64+'DC1'!F64+'DC2'!F64+'DC3'!F64+'DC4'!F64+'DC5'!F64+'WC011'!F64+'WC012'!F64+'WC013'!F64+'WC014'!F64+'WC015'!F64+'WC022'!F64+'WC023'!F64+'WC024'!F64+'WC025'!F64+'WC026'!F64+'WC031'!F64+'WC032'!F64+'WC033'!F64+'WC034'!F64+'WC041'!F64+'WC042'!F64+'WC043'!F64+'WC044'!F64+'WC045'!F64+'WC047'!F64+'WC048'!F64+'WC051'!F64+'WC052'!F64+'WC053'!F64</f>
        <v>0</v>
      </c>
      <c r="G64" s="14">
        <f>CPT!G64+'DC1'!G64+'DC2'!G64+'DC3'!G64+'DC4'!G64+'DC5'!G64+'WC011'!G64+'WC012'!G64+'WC013'!G64+'WC014'!G64+'WC015'!G64+'WC022'!G64+'WC023'!G64+'WC024'!G64+'WC025'!G64+'WC026'!G64+'WC031'!G64+'WC032'!G64+'WC033'!G64+'WC034'!G64+'WC041'!G64+'WC042'!G64+'WC043'!G64+'WC044'!G64+'WC045'!G64+'WC047'!G64+'WC048'!G64+'WC051'!G64+'WC052'!G64+'WC053'!G64</f>
        <v>0</v>
      </c>
      <c r="H64" s="15">
        <f>CPT!H64+'DC1'!H64+'DC2'!H64+'DC3'!H64+'DC4'!H64+'DC5'!H64+'WC011'!H64+'WC012'!H64+'WC013'!H64+'WC014'!H64+'WC015'!H64+'WC022'!H64+'WC023'!H64+'WC024'!H64+'WC025'!H64+'WC026'!H64+'WC031'!H64+'WC032'!H64+'WC033'!H64+'WC034'!H64+'WC041'!H64+'WC042'!H64+'WC043'!H64+'WC044'!H64+'WC045'!H64+'WC047'!H64+'WC048'!H64+'WC051'!H64+'WC052'!H64+'WC053'!H64</f>
        <v>0</v>
      </c>
    </row>
    <row r="65" spans="5:8" x14ac:dyDescent="0.25">
      <c r="F65" s="16"/>
      <c r="G65" s="16"/>
      <c r="H65" s="16"/>
    </row>
    <row r="66" spans="5:8" ht="14" x14ac:dyDescent="0.25">
      <c r="E66" s="32" t="s">
        <v>88</v>
      </c>
      <c r="F66" s="3">
        <f>SUM(F67:F70)</f>
        <v>655785000</v>
      </c>
      <c r="G66" s="3">
        <f t="shared" ref="G66:H66" si="2">SUM(G67:G70)</f>
        <v>678307000</v>
      </c>
      <c r="H66" s="3">
        <f t="shared" si="2"/>
        <v>701938000</v>
      </c>
    </row>
    <row r="67" spans="5:8" ht="13" x14ac:dyDescent="0.25">
      <c r="E67" s="31" t="s">
        <v>85</v>
      </c>
      <c r="F67" s="7">
        <f>CPT!F67+'DC1'!F67+'DC2'!F67+'DC3'!F67+'DC4'!F67+'DC5'!F67+'WC011'!F67+'WC012'!F67+'WC013'!F67+'WC014'!F67+'WC015'!F67+'WC022'!F67+'WC023'!F67+'WC024'!F67+'WC025'!F67+'WC026'!F67+'WC031'!F67+'WC032'!F67+'WC033'!F67+'WC034'!F67+'WC041'!F67+'WC042'!F67+'WC043'!F67+'WC044'!F67+'WC045'!F67+'WC047'!F67+'WC048'!F67+'WC051'!F67+'WC052'!F67+'WC053'!F67</f>
        <v>336403000</v>
      </c>
      <c r="G67" s="8">
        <f>CPT!G67+'DC1'!G67+'DC2'!G67+'DC3'!G67+'DC4'!G67+'DC5'!G67+'WC011'!G67+'WC012'!G67+'WC013'!G67+'WC014'!G67+'WC015'!G67+'WC022'!G67+'WC023'!G67+'WC024'!G67+'WC025'!G67+'WC026'!G67+'WC031'!G67+'WC032'!G67+'WC033'!G67+'WC034'!G67+'WC041'!G67+'WC042'!G67+'WC043'!G67+'WC044'!G67+'WC045'!G67+'WC047'!G67+'WC048'!G67+'WC051'!G67+'WC052'!G67+'WC053'!G67</f>
        <v>344817000</v>
      </c>
      <c r="H67" s="9">
        <f>CPT!H67+'DC1'!H67+'DC2'!H67+'DC3'!H67+'DC4'!H67+'DC5'!H67+'WC011'!H67+'WC012'!H67+'WC013'!H67+'WC014'!H67+'WC015'!H67+'WC022'!H67+'WC023'!H67+'WC024'!H67+'WC025'!H67+'WC026'!H67+'WC031'!H67+'WC032'!H67+'WC033'!H67+'WC034'!H67+'WC041'!H67+'WC042'!H67+'WC043'!H67+'WC044'!H67+'WC045'!H67+'WC047'!H67+'WC048'!H67+'WC051'!H67+'WC052'!H67+'WC053'!H67</f>
        <v>353616000</v>
      </c>
    </row>
    <row r="68" spans="5:8" ht="13" x14ac:dyDescent="0.25">
      <c r="E68" s="31" t="s">
        <v>86</v>
      </c>
      <c r="F68" s="10">
        <f>CPT!F68+'DC1'!F68+'DC2'!F68+'DC3'!F68+'DC4'!F68+'DC5'!F68+'WC011'!F68+'WC012'!F68+'WC013'!F68+'WC014'!F68+'WC015'!F68+'WC022'!F68+'WC023'!F68+'WC024'!F68+'WC025'!F68+'WC026'!F68+'WC031'!F68+'WC032'!F68+'WC033'!F68+'WC034'!F68+'WC041'!F68+'WC042'!F68+'WC043'!F68+'WC044'!F68+'WC045'!F68+'WC047'!F68+'WC048'!F68+'WC051'!F68+'WC052'!F68+'WC053'!F68</f>
        <v>5909000</v>
      </c>
      <c r="G68" s="11">
        <f>CPT!G68+'DC1'!G68+'DC2'!G68+'DC3'!G68+'DC4'!G68+'DC5'!G68+'WC011'!G68+'WC012'!G68+'WC013'!G68+'WC014'!G68+'WC015'!G68+'WC022'!G68+'WC023'!G68+'WC024'!G68+'WC025'!G68+'WC026'!G68+'WC031'!G68+'WC032'!G68+'WC033'!G68+'WC034'!G68+'WC041'!G68+'WC042'!G68+'WC043'!G68+'WC044'!G68+'WC045'!G68+'WC047'!G68+'WC048'!G68+'WC051'!G68+'WC052'!G68+'WC053'!G68</f>
        <v>6068000</v>
      </c>
      <c r="H68" s="12">
        <f>CPT!H68+'DC1'!H68+'DC2'!H68+'DC3'!H68+'DC4'!H68+'DC5'!H68+'WC011'!H68+'WC012'!H68+'WC013'!H68+'WC014'!H68+'WC015'!H68+'WC022'!H68+'WC023'!H68+'WC024'!H68+'WC025'!H68+'WC026'!H68+'WC031'!H68+'WC032'!H68+'WC033'!H68+'WC034'!H68+'WC041'!H68+'WC042'!H68+'WC043'!H68+'WC044'!H68+'WC045'!H68+'WC047'!H68+'WC048'!H68+'WC051'!H68+'WC052'!H68+'WC053'!H68</f>
        <v>6232000</v>
      </c>
    </row>
    <row r="69" spans="5:8" ht="13" x14ac:dyDescent="0.25">
      <c r="E69" s="31" t="s">
        <v>87</v>
      </c>
      <c r="F69" s="10">
        <f>CPT!F69+'DC1'!F69+'DC2'!F69+'DC3'!F69+'DC4'!F69+'DC5'!F69+'WC011'!F69+'WC012'!F69+'WC013'!F69+'WC014'!F69+'WC015'!F69+'WC022'!F69+'WC023'!F69+'WC024'!F69+'WC025'!F69+'WC026'!F69+'WC031'!F69+'WC032'!F69+'WC033'!F69+'WC034'!F69+'WC041'!F69+'WC042'!F69+'WC043'!F69+'WC044'!F69+'WC045'!F69+'WC047'!F69+'WC048'!F69+'WC051'!F69+'WC052'!F69+'WC053'!F69</f>
        <v>313473000</v>
      </c>
      <c r="G69" s="11">
        <f>CPT!G69+'DC1'!G69+'DC2'!G69+'DC3'!G69+'DC4'!G69+'DC5'!G69+'WC011'!G69+'WC012'!G69+'WC013'!G69+'WC014'!G69+'WC015'!G69+'WC022'!G69+'WC023'!G69+'WC024'!G69+'WC025'!G69+'WC026'!G69+'WC031'!G69+'WC032'!G69+'WC033'!G69+'WC034'!G69+'WC041'!G69+'WC042'!G69+'WC043'!G69+'WC044'!G69+'WC045'!G69+'WC047'!G69+'WC048'!G69+'WC051'!G69+'WC052'!G69+'WC053'!G69</f>
        <v>327422000</v>
      </c>
      <c r="H69" s="12">
        <f>CPT!H69+'DC1'!H69+'DC2'!H69+'DC3'!H69+'DC4'!H69+'DC5'!H69+'WC011'!H69+'WC012'!H69+'WC013'!H69+'WC014'!H69+'WC015'!H69+'WC022'!H69+'WC023'!H69+'WC024'!H69+'WC025'!H69+'WC026'!H69+'WC031'!H69+'WC032'!H69+'WC033'!H69+'WC034'!H69+'WC041'!H69+'WC042'!H69+'WC043'!H69+'WC044'!H69+'WC045'!H69+'WC047'!H69+'WC048'!H69+'WC051'!H69+'WC052'!H69+'WC053'!H69</f>
        <v>342090000</v>
      </c>
    </row>
    <row r="70" spans="5:8" x14ac:dyDescent="0.25">
      <c r="E70" s="6"/>
      <c r="F70" s="13">
        <f>CPT!F70+'DC1'!F70+'DC2'!F70+'DC3'!F70+'DC4'!F70+'DC5'!F70+'WC011'!F70+'WC012'!F70+'WC013'!F70+'WC014'!F70+'WC015'!F70+'WC022'!F70+'WC023'!F70+'WC024'!F70+'WC025'!F70+'WC026'!F70+'WC031'!F70+'WC032'!F70+'WC033'!F70+'WC034'!F70+'WC041'!F70+'WC042'!F70+'WC043'!F70+'WC044'!F70+'WC045'!F70+'WC047'!F70+'WC048'!F70+'WC051'!F70+'WC052'!F70+'WC053'!F70</f>
        <v>0</v>
      </c>
      <c r="G70" s="14">
        <f>CPT!G70+'DC1'!G70+'DC2'!G70+'DC3'!G70+'DC4'!G70+'DC5'!G70+'WC011'!G70+'WC012'!G70+'WC013'!G70+'WC014'!G70+'WC015'!G70+'WC022'!G70+'WC023'!G70+'WC024'!G70+'WC025'!G70+'WC026'!G70+'WC031'!G70+'WC032'!G70+'WC033'!G70+'WC034'!G70+'WC041'!G70+'WC042'!G70+'WC043'!G70+'WC044'!G70+'WC045'!G70+'WC047'!G70+'WC048'!G70+'WC051'!G70+'WC052'!G70+'WC053'!G70</f>
        <v>0</v>
      </c>
      <c r="H70" s="15">
        <f>CPT!H70+'DC1'!H70+'DC2'!H70+'DC3'!H70+'DC4'!H70+'DC5'!H70+'WC011'!H70+'WC012'!H70+'WC013'!H70+'WC014'!H70+'WC015'!H70+'WC022'!H70+'WC023'!H70+'WC024'!H70+'WC025'!H70+'WC026'!H70+'WC031'!H70+'WC032'!H70+'WC033'!H70+'WC034'!H70+'WC041'!H70+'WC042'!H70+'WC043'!H70+'WC044'!H70+'WC045'!H70+'WC047'!H70+'WC048'!H70+'WC051'!H70+'WC052'!H70+'WC053'!H70</f>
        <v>0</v>
      </c>
    </row>
    <row r="71" spans="5:8" x14ac:dyDescent="0.25">
      <c r="F71" s="16"/>
      <c r="G71" s="16"/>
      <c r="H71" s="16"/>
    </row>
    <row r="72" spans="5:8" ht="14" x14ac:dyDescent="0.25">
      <c r="E72" s="32" t="s">
        <v>89</v>
      </c>
      <c r="F72" s="3">
        <f>SUM(F73:F77)</f>
        <v>255500000</v>
      </c>
      <c r="G72" s="3">
        <f t="shared" ref="G72:H72" si="3">SUM(G73:G77)</f>
        <v>238900000</v>
      </c>
      <c r="H72" s="3">
        <f t="shared" si="3"/>
        <v>232348000</v>
      </c>
    </row>
    <row r="73" spans="5:8" ht="13" x14ac:dyDescent="0.25">
      <c r="E73" s="31" t="s">
        <v>90</v>
      </c>
      <c r="F73" s="7">
        <f>CPT!F73+'DC1'!F73+'DC2'!F73+'DC3'!F73+'DC4'!F73+'DC5'!F73+'WC011'!F73+'WC012'!F73+'WC013'!F73+'WC014'!F73+'WC015'!F73+'WC022'!F73+'WC023'!F73+'WC024'!F73+'WC025'!F73+'WC026'!F73+'WC031'!F73+'WC032'!F73+'WC033'!F73+'WC034'!F73+'WC041'!F73+'WC042'!F73+'WC043'!F73+'WC044'!F73+'WC045'!F73+'WC047'!F73+'WC048'!F73+'WC051'!F73+'WC052'!F73+'WC053'!F73</f>
        <v>13132000</v>
      </c>
      <c r="G73" s="8">
        <f>CPT!G73+'DC1'!G73+'DC2'!G73+'DC3'!G73+'DC4'!G73+'DC5'!G73+'WC011'!G73+'WC012'!G73+'WC013'!G73+'WC014'!G73+'WC015'!G73+'WC022'!G73+'WC023'!G73+'WC024'!G73+'WC025'!G73+'WC026'!G73+'WC031'!G73+'WC032'!G73+'WC033'!G73+'WC034'!G73+'WC041'!G73+'WC042'!G73+'WC043'!G73+'WC044'!G73+'WC045'!G73+'WC047'!G73+'WC048'!G73+'WC051'!G73+'WC052'!G73+'WC053'!G73</f>
        <v>13944000</v>
      </c>
      <c r="H73" s="9">
        <f>CPT!H73+'DC1'!H73+'DC2'!H73+'DC3'!H73+'DC4'!H73+'DC5'!H73+'WC011'!H73+'WC012'!H73+'WC013'!H73+'WC014'!H73+'WC015'!H73+'WC022'!H73+'WC023'!H73+'WC024'!H73+'WC025'!H73+'WC026'!H73+'WC031'!H73+'WC032'!H73+'WC033'!H73+'WC034'!H73+'WC041'!H73+'WC042'!H73+'WC043'!H73+'WC044'!H73+'WC045'!H73+'WC047'!H73+'WC048'!H73+'WC051'!H73+'WC052'!H73+'WC053'!H73</f>
        <v>0</v>
      </c>
    </row>
    <row r="74" spans="5:8" ht="13" x14ac:dyDescent="0.25">
      <c r="E74" s="33" t="s">
        <v>91</v>
      </c>
      <c r="F74" s="10">
        <f>CPT!F74+'DC1'!F74+'DC2'!F74+'DC3'!F74+'DC4'!F74+'DC5'!F74+'WC011'!F74+'WC012'!F74+'WC013'!F74+'WC014'!F74+'WC015'!F74+'WC022'!F74+'WC023'!F74+'WC024'!F74+'WC025'!F74+'WC026'!F74+'WC031'!F74+'WC032'!F74+'WC033'!F74+'WC034'!F74+'WC041'!F74+'WC042'!F74+'WC043'!F74+'WC044'!F74+'WC045'!F74+'WC047'!F74+'WC048'!F74+'WC051'!F74+'WC052'!F74+'WC053'!F74</f>
        <v>10000000</v>
      </c>
      <c r="G74" s="11">
        <f>CPT!G74+'DC1'!G74+'DC2'!G74+'DC3'!G74+'DC4'!G74+'DC5'!G74+'WC011'!G74+'WC012'!G74+'WC013'!G74+'WC014'!G74+'WC015'!G74+'WC022'!G74+'WC023'!G74+'WC024'!G74+'WC025'!G74+'WC026'!G74+'WC031'!G74+'WC032'!G74+'WC033'!G74+'WC034'!G74+'WC041'!G74+'WC042'!G74+'WC043'!G74+'WC044'!G74+'WC045'!G74+'WC047'!G74+'WC048'!G74+'WC051'!G74+'WC052'!G74+'WC053'!G74</f>
        <v>10000000</v>
      </c>
      <c r="H74" s="12">
        <f>CPT!H74+'DC1'!H74+'DC2'!H74+'DC3'!H74+'DC4'!H74+'DC5'!H74+'WC011'!H74+'WC012'!H74+'WC013'!H74+'WC014'!H74+'WC015'!H74+'WC022'!H74+'WC023'!H74+'WC024'!H74+'WC025'!H74+'WC026'!H74+'WC031'!H74+'WC032'!H74+'WC033'!H74+'WC034'!H74+'WC041'!H74+'WC042'!H74+'WC043'!H74+'WC044'!H74+'WC045'!H74+'WC047'!H74+'WC048'!H74+'WC051'!H74+'WC052'!H74+'WC053'!H74</f>
        <v>10000000</v>
      </c>
    </row>
    <row r="75" spans="5:8" ht="13" x14ac:dyDescent="0.25">
      <c r="E75" s="31" t="s">
        <v>92</v>
      </c>
      <c r="F75" s="10">
        <f>CPT!F75+'DC1'!F75+'DC2'!F75+'DC3'!F75+'DC4'!F75+'DC5'!F75+'WC011'!F75+'WC012'!F75+'WC013'!F75+'WC014'!F75+'WC015'!F75+'WC022'!F75+'WC023'!F75+'WC024'!F75+'WC025'!F75+'WC026'!F75+'WC031'!F75+'WC032'!F75+'WC033'!F75+'WC034'!F75+'WC041'!F75+'WC042'!F75+'WC043'!F75+'WC044'!F75+'WC045'!F75+'WC047'!F75+'WC048'!F75+'WC051'!F75+'WC052'!F75+'WC053'!F75</f>
        <v>228868000</v>
      </c>
      <c r="G75" s="11">
        <f>CPT!G75+'DC1'!G75+'DC2'!G75+'DC3'!G75+'DC4'!G75+'DC5'!G75+'WC011'!G75+'WC012'!G75+'WC013'!G75+'WC014'!G75+'WC015'!G75+'WC022'!G75+'WC023'!G75+'WC024'!G75+'WC025'!G75+'WC026'!G75+'WC031'!G75+'WC032'!G75+'WC033'!G75+'WC034'!G75+'WC041'!G75+'WC042'!G75+'WC043'!G75+'WC044'!G75+'WC045'!G75+'WC047'!G75+'WC048'!G75+'WC051'!G75+'WC052'!G75+'WC053'!G75</f>
        <v>211822000</v>
      </c>
      <c r="H75" s="12">
        <f>CPT!H75+'DC1'!H75+'DC2'!H75+'DC3'!H75+'DC4'!H75+'DC5'!H75+'WC011'!H75+'WC012'!H75+'WC013'!H75+'WC014'!H75+'WC015'!H75+'WC022'!H75+'WC023'!H75+'WC024'!H75+'WC025'!H75+'WC026'!H75+'WC031'!H75+'WC032'!H75+'WC033'!H75+'WC034'!H75+'WC041'!H75+'WC042'!H75+'WC043'!H75+'WC044'!H75+'WC045'!H75+'WC047'!H75+'WC048'!H75+'WC051'!H75+'WC052'!H75+'WC053'!H75</f>
        <v>219072000</v>
      </c>
    </row>
    <row r="76" spans="5:8" ht="13" x14ac:dyDescent="0.25">
      <c r="E76" s="33" t="s">
        <v>93</v>
      </c>
      <c r="F76" s="10">
        <f>CPT!F76+'DC1'!F76+'DC2'!F76+'DC3'!F76+'DC4'!F76+'DC5'!F76+'WC011'!F76+'WC012'!F76+'WC013'!F76+'WC014'!F76+'WC015'!F76+'WC022'!F76+'WC023'!F76+'WC024'!F76+'WC025'!F76+'WC026'!F76+'WC031'!F76+'WC032'!F76+'WC033'!F76+'WC034'!F76+'WC041'!F76+'WC042'!F76+'WC043'!F76+'WC044'!F76+'WC045'!F76+'WC047'!F76+'WC048'!F76+'WC051'!F76+'WC052'!F76+'WC053'!F76</f>
        <v>0</v>
      </c>
      <c r="G76" s="11">
        <f>CPT!G76+'DC1'!G76+'DC2'!G76+'DC3'!G76+'DC4'!G76+'DC5'!G76+'WC011'!G76+'WC012'!G76+'WC013'!G76+'WC014'!G76+'WC015'!G76+'WC022'!G76+'WC023'!G76+'WC024'!G76+'WC025'!G76+'WC026'!G76+'WC031'!G76+'WC032'!G76+'WC033'!G76+'WC034'!G76+'WC041'!G76+'WC042'!G76+'WC043'!G76+'WC044'!G76+'WC045'!G76+'WC047'!G76+'WC048'!G76+'WC051'!G76+'WC052'!G76+'WC053'!G76</f>
        <v>3134000</v>
      </c>
      <c r="H76" s="12">
        <f>CPT!H76+'DC1'!H76+'DC2'!H76+'DC3'!H76+'DC4'!H76+'DC5'!H76+'WC011'!H76+'WC012'!H76+'WC013'!H76+'WC014'!H76+'WC015'!H76+'WC022'!H76+'WC023'!H76+'WC024'!H76+'WC025'!H76+'WC026'!H76+'WC031'!H76+'WC032'!H76+'WC033'!H76+'WC034'!H76+'WC041'!H76+'WC042'!H76+'WC043'!H76+'WC044'!H76+'WC045'!H76+'WC047'!H76+'WC048'!H76+'WC051'!H76+'WC052'!H76+'WC053'!H76</f>
        <v>3276000</v>
      </c>
    </row>
    <row r="77" spans="5:8" ht="13" x14ac:dyDescent="0.25">
      <c r="E77" s="33" t="s">
        <v>94</v>
      </c>
      <c r="F77" s="13">
        <f>CPT!F77+'DC1'!F77+'DC2'!F77+'DC3'!F77+'DC4'!F77+'DC5'!F77+'WC011'!F77+'WC012'!F77+'WC013'!F77+'WC014'!F77+'WC015'!F77+'WC022'!F77+'WC023'!F77+'WC024'!F77+'WC025'!F77+'WC026'!F77+'WC031'!F77+'WC032'!F77+'WC033'!F77+'WC034'!F77+'WC041'!F77+'WC042'!F77+'WC043'!F77+'WC044'!F77+'WC045'!F77+'WC047'!F77+'WC048'!F77+'WC051'!F77+'WC052'!F77+'WC053'!F77</f>
        <v>3500000</v>
      </c>
      <c r="G77" s="14">
        <f>CPT!G77+'DC1'!G77+'DC2'!G77+'DC3'!G77+'DC4'!G77+'DC5'!G77+'WC011'!G77+'WC012'!G77+'WC013'!G77+'WC014'!G77+'WC015'!G77+'WC022'!G77+'WC023'!G77+'WC024'!G77+'WC025'!G77+'WC026'!G77+'WC031'!G77+'WC032'!G77+'WC033'!G77+'WC034'!G77+'WC041'!G77+'WC042'!G77+'WC043'!G77+'WC044'!G77+'WC045'!G77+'WC047'!G77+'WC048'!G77+'WC051'!G77+'WC052'!G77+'WC053'!G77</f>
        <v>0</v>
      </c>
      <c r="H77" s="15">
        <f>CPT!H77+'DC1'!H77+'DC2'!H77+'DC3'!H77+'DC4'!H77+'DC5'!H77+'WC011'!H77+'WC012'!H77+'WC013'!H77+'WC014'!H77+'WC015'!H77+'WC022'!H77+'WC023'!H77+'WC024'!H77+'WC025'!H77+'WC026'!H77+'WC031'!H77+'WC032'!H77+'WC033'!H77+'WC034'!H77+'WC041'!H77+'WC042'!H77+'WC043'!H77+'WC044'!H77+'WC045'!H77+'WC047'!H77+'WC048'!H77+'WC051'!H77+'WC052'!H77+'WC053'!H77</f>
        <v>0</v>
      </c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10250000</v>
      </c>
      <c r="G79" s="3">
        <f t="shared" ref="G79:H79" si="4">SUM(G80:G83)</f>
        <v>0</v>
      </c>
      <c r="H79" s="3">
        <f t="shared" si="4"/>
        <v>0</v>
      </c>
    </row>
    <row r="80" spans="5:8" ht="13" x14ac:dyDescent="0.25">
      <c r="E80" s="31" t="s">
        <v>96</v>
      </c>
      <c r="F80" s="7">
        <f>CPT!F80+'DC1'!F80+'DC2'!F80+'DC3'!F80+'DC4'!F80+'DC5'!F80+'WC011'!F80+'WC012'!F80+'WC013'!F80+'WC014'!F80+'WC015'!F80+'WC022'!F80+'WC023'!F80+'WC024'!F80+'WC025'!F80+'WC026'!F80+'WC031'!F80+'WC032'!F80+'WC033'!F80+'WC034'!F80+'WC041'!F80+'WC042'!F80+'WC043'!F80+'WC044'!F80+'WC045'!F80+'WC047'!F80+'WC048'!F80+'WC051'!F80+'WC052'!F80+'WC053'!F80</f>
        <v>10250000</v>
      </c>
      <c r="G80" s="8">
        <f>CPT!G80+'DC1'!G80+'DC2'!G80+'DC3'!G80+'DC4'!G80+'DC5'!G80+'WC011'!G80+'WC012'!G80+'WC013'!G80+'WC014'!G80+'WC015'!G80+'WC022'!G80+'WC023'!G80+'WC024'!G80+'WC025'!G80+'WC026'!G80+'WC031'!G80+'WC032'!G80+'WC033'!G80+'WC034'!G80+'WC041'!G80+'WC042'!G80+'WC043'!G80+'WC044'!G80+'WC045'!G80+'WC047'!G80+'WC048'!G80+'WC051'!G80+'WC052'!G80+'WC053'!G80</f>
        <v>0</v>
      </c>
      <c r="H80" s="9">
        <f>CPT!H80+'DC1'!H80+'DC2'!H80+'DC3'!H80+'DC4'!H80+'DC5'!H80+'WC011'!H80+'WC012'!H80+'WC013'!H80+'WC014'!H80+'WC015'!H80+'WC022'!H80+'WC023'!H80+'WC024'!H80+'WC025'!H80+'WC026'!H80+'WC031'!H80+'WC032'!H80+'WC033'!H80+'WC034'!H80+'WC041'!H80+'WC042'!H80+'WC043'!H80+'WC044'!H80+'WC045'!H80+'WC047'!H80+'WC048'!H80+'WC051'!H80+'WC052'!H80+'WC053'!H80</f>
        <v>0</v>
      </c>
    </row>
    <row r="81" spans="5:8" hidden="1" x14ac:dyDescent="0.25">
      <c r="E81" s="6"/>
      <c r="F81" s="10">
        <f>CPT!F81+'DC1'!F81+'DC2'!F81+'DC3'!F81+'DC4'!F81+'DC5'!F81+'WC011'!F81+'WC012'!F81+'WC013'!F81+'WC014'!F81+'WC015'!F81+'WC022'!F81+'WC023'!F81+'WC024'!F81+'WC025'!F81+'WC026'!F81+'WC031'!F81+'WC032'!F81+'WC033'!F81+'WC034'!F81+'WC041'!F81+'WC042'!F81+'WC043'!F81+'WC044'!F81+'WC045'!F81+'WC047'!F81+'WC048'!F81+'WC051'!F81+'WC052'!F81+'WC053'!F81</f>
        <v>0</v>
      </c>
      <c r="G81" s="11">
        <f>CPT!G81+'DC1'!G81+'DC2'!G81+'DC3'!G81+'DC4'!G81+'DC5'!G81+'WC011'!G81+'WC012'!G81+'WC013'!G81+'WC014'!G81+'WC015'!G81+'WC022'!G81+'WC023'!G81+'WC024'!G81+'WC025'!G81+'WC026'!G81+'WC031'!G81+'WC032'!G81+'WC033'!G81+'WC034'!G81+'WC041'!G81+'WC042'!G81+'WC043'!G81+'WC044'!G81+'WC045'!G81+'WC047'!G81+'WC048'!G81+'WC051'!G81+'WC052'!G81+'WC053'!G81</f>
        <v>0</v>
      </c>
      <c r="H81" s="12">
        <f>CPT!H81+'DC1'!H81+'DC2'!H81+'DC3'!H81+'DC4'!H81+'DC5'!H81+'WC011'!H81+'WC012'!H81+'WC013'!H81+'WC014'!H81+'WC015'!H81+'WC022'!H81+'WC023'!H81+'WC024'!H81+'WC025'!H81+'WC026'!H81+'WC031'!H81+'WC032'!H81+'WC033'!H81+'WC034'!H81+'WC041'!H81+'WC042'!H81+'WC043'!H81+'WC044'!H81+'WC045'!H81+'WC047'!H81+'WC048'!H81+'WC051'!H81+'WC052'!H81+'WC053'!H81</f>
        <v>0</v>
      </c>
    </row>
    <row r="82" spans="5:8" hidden="1" x14ac:dyDescent="0.25">
      <c r="E82" s="6"/>
      <c r="F82" s="10">
        <f>CPT!F82+'DC1'!F82+'DC2'!F82+'DC3'!F82+'DC4'!F82+'DC5'!F82+'WC011'!F82+'WC012'!F82+'WC013'!F82+'WC014'!F82+'WC015'!F82+'WC022'!F82+'WC023'!F82+'WC024'!F82+'WC025'!F82+'WC026'!F82+'WC031'!F82+'WC032'!F82+'WC033'!F82+'WC034'!F82+'WC041'!F82+'WC042'!F82+'WC043'!F82+'WC044'!F82+'WC045'!F82+'WC047'!F82+'WC048'!F82+'WC051'!F82+'WC052'!F82+'WC053'!F82</f>
        <v>0</v>
      </c>
      <c r="G82" s="11">
        <f>CPT!G82+'DC1'!G82+'DC2'!G82+'DC3'!G82+'DC4'!G82+'DC5'!G82+'WC011'!G82+'WC012'!G82+'WC013'!G82+'WC014'!G82+'WC015'!G82+'WC022'!G82+'WC023'!G82+'WC024'!G82+'WC025'!G82+'WC026'!G82+'WC031'!G82+'WC032'!G82+'WC033'!G82+'WC034'!G82+'WC041'!G82+'WC042'!G82+'WC043'!G82+'WC044'!G82+'WC045'!G82+'WC047'!G82+'WC048'!G82+'WC051'!G82+'WC052'!G82+'WC053'!G82</f>
        <v>0</v>
      </c>
      <c r="H82" s="12">
        <f>CPT!H82+'DC1'!H82+'DC2'!H82+'DC3'!H82+'DC4'!H82+'DC5'!H82+'WC011'!H82+'WC012'!H82+'WC013'!H82+'WC014'!H82+'WC015'!H82+'WC022'!H82+'WC023'!H82+'WC024'!H82+'WC025'!H82+'WC026'!H82+'WC031'!H82+'WC032'!H82+'WC033'!H82+'WC034'!H82+'WC041'!H82+'WC042'!H82+'WC043'!H82+'WC044'!H82+'WC045'!H82+'WC047'!H82+'WC048'!H82+'WC051'!H82+'WC052'!H82+'WC053'!H82</f>
        <v>0</v>
      </c>
    </row>
    <row r="83" spans="5:8" x14ac:dyDescent="0.25">
      <c r="E83" s="6"/>
      <c r="F83" s="13">
        <f>CPT!F83+'DC1'!F83+'DC2'!F83+'DC3'!F83+'DC4'!F83+'DC5'!F83+'WC011'!F83+'WC012'!F83+'WC013'!F83+'WC014'!F83+'WC015'!F83+'WC022'!F83+'WC023'!F83+'WC024'!F83+'WC025'!F83+'WC026'!F83+'WC031'!F83+'WC032'!F83+'WC033'!F83+'WC034'!F83+'WC041'!F83+'WC042'!F83+'WC043'!F83+'WC044'!F83+'WC045'!F83+'WC047'!F83+'WC048'!F83+'WC051'!F83+'WC052'!F83+'WC053'!F83</f>
        <v>0</v>
      </c>
      <c r="G83" s="14">
        <f>CPT!G83+'DC1'!G83+'DC2'!G83+'DC3'!G83+'DC4'!G83+'DC5'!G83+'WC011'!G83+'WC012'!G83+'WC013'!G83+'WC014'!G83+'WC015'!G83+'WC022'!G83+'WC023'!G83+'WC024'!G83+'WC025'!G83+'WC026'!G83+'WC031'!G83+'WC032'!G83+'WC033'!G83+'WC034'!G83+'WC041'!G83+'WC042'!G83+'WC043'!G83+'WC044'!G83+'WC045'!G83+'WC047'!G83+'WC048'!G83+'WC051'!G83+'WC052'!G83+'WC053'!G83</f>
        <v>0</v>
      </c>
      <c r="H83" s="15">
        <f>CPT!H83+'DC1'!H83+'DC2'!H83+'DC3'!H83+'DC4'!H83+'DC5'!H83+'WC011'!H83+'WC012'!H83+'WC013'!H83+'WC014'!H83+'WC015'!H83+'WC022'!H83+'WC023'!H83+'WC024'!H83+'WC025'!H83+'WC026'!H83+'WC031'!H83+'WC032'!H83+'WC033'!H83+'WC034'!H83+'WC041'!H83+'WC042'!H83+'WC043'!H83+'WC044'!H83+'WC045'!H83+'WC047'!H83+'WC048'!H83+'WC051'!H83+'WC052'!H83+'WC053'!H83</f>
        <v>0</v>
      </c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1168342000</v>
      </c>
      <c r="G85" s="3">
        <f t="shared" ref="G85:H85" si="5">SUM(G86:G93)</f>
        <v>1242822000</v>
      </c>
      <c r="H85" s="3">
        <f t="shared" si="5"/>
        <v>1591360000</v>
      </c>
    </row>
    <row r="86" spans="5:8" ht="13" x14ac:dyDescent="0.25">
      <c r="E86" s="31" t="s">
        <v>98</v>
      </c>
      <c r="F86" s="7">
        <f>CPT!F86+'DC1'!F86+'DC2'!F86+'DC3'!F86+'DC4'!F86+'DC5'!F86+'WC011'!F86+'WC012'!F86+'WC013'!F86+'WC014'!F86+'WC015'!F86+'WC022'!F86+'WC023'!F86+'WC024'!F86+'WC025'!F86+'WC026'!F86+'WC031'!F86+'WC032'!F86+'WC033'!F86+'WC034'!F86+'WC041'!F86+'WC042'!F86+'WC043'!F86+'WC044'!F86+'WC045'!F86+'WC047'!F86+'WC048'!F86+'WC051'!F86+'WC052'!F86+'WC053'!F86</f>
        <v>43335000</v>
      </c>
      <c r="G86" s="8">
        <f>CPT!G86+'DC1'!G86+'DC2'!G86+'DC3'!G86+'DC4'!G86+'DC5'!G86+'WC011'!G86+'WC012'!G86+'WC013'!G86+'WC014'!G86+'WC015'!G86+'WC022'!G86+'WC023'!G86+'WC024'!G86+'WC025'!G86+'WC026'!G86+'WC031'!G86+'WC032'!G86+'WC033'!G86+'WC034'!G86+'WC041'!G86+'WC042'!G86+'WC043'!G86+'WC044'!G86+'WC045'!G86+'WC047'!G86+'WC048'!G86+'WC051'!G86+'WC052'!G86+'WC053'!G86</f>
        <v>17900000</v>
      </c>
      <c r="H86" s="9">
        <f>CPT!H86+'DC1'!H86+'DC2'!H86+'DC3'!H86+'DC4'!H86+'DC5'!H86+'WC011'!H86+'WC012'!H86+'WC013'!H86+'WC014'!H86+'WC015'!H86+'WC022'!H86+'WC023'!H86+'WC024'!H86+'WC025'!H86+'WC026'!H86+'WC031'!H86+'WC032'!H86+'WC033'!H86+'WC034'!H86+'WC041'!H86+'WC042'!H86+'WC043'!H86+'WC044'!H86+'WC045'!H86+'WC047'!H86+'WC048'!H86+'WC051'!H86+'WC052'!H86+'WC053'!H86</f>
        <v>25450000</v>
      </c>
    </row>
    <row r="87" spans="5:8" ht="13" x14ac:dyDescent="0.25">
      <c r="E87" s="31" t="s">
        <v>99</v>
      </c>
      <c r="F87" s="10">
        <f>CPT!F87+'DC1'!F87+'DC2'!F87+'DC3'!F87+'DC4'!F87+'DC5'!F87+'WC011'!F87+'WC012'!F87+'WC013'!F87+'WC014'!F87+'WC015'!F87+'WC022'!F87+'WC023'!F87+'WC024'!F87+'WC025'!F87+'WC026'!F87+'WC031'!F87+'WC032'!F87+'WC033'!F87+'WC034'!F87+'WC041'!F87+'WC042'!F87+'WC043'!F87+'WC044'!F87+'WC045'!F87+'WC047'!F87+'WC048'!F87+'WC051'!F87+'WC052'!F87+'WC053'!F87</f>
        <v>1500000</v>
      </c>
      <c r="G87" s="34">
        <f>CPT!G87+'DC1'!G87+'DC2'!G87+'DC3'!G87+'DC4'!G87+'DC5'!G87+'WC011'!G87+'WC012'!G87+'WC013'!G87+'WC014'!G87+'WC015'!G87+'WC022'!G87+'WC023'!G87+'WC024'!G87+'WC025'!G87+'WC026'!G87+'WC031'!G87+'WC032'!G87+'WC033'!G87+'WC034'!G87+'WC041'!G87+'WC042'!G87+'WC043'!G87+'WC044'!G87+'WC045'!G87+'WC047'!G87+'WC048'!G87+'WC051'!G87+'WC052'!G87+'WC053'!G87</f>
        <v>1500000</v>
      </c>
      <c r="H87" s="12">
        <f>CPT!H87+'DC1'!H87+'DC2'!H87+'DC3'!H87+'DC4'!H87+'DC5'!H87+'WC011'!H87+'WC012'!H87+'WC013'!H87+'WC014'!H87+'WC015'!H87+'WC022'!H87+'WC023'!H87+'WC024'!H87+'WC025'!H87+'WC026'!H87+'WC031'!H87+'WC032'!H87+'WC033'!H87+'WC034'!H87+'WC041'!H87+'WC042'!H87+'WC043'!H87+'WC044'!H87+'WC045'!H87+'WC047'!H87+'WC048'!H87+'WC051'!H87+'WC052'!H87+'WC053'!H87</f>
        <v>0</v>
      </c>
    </row>
    <row r="88" spans="5:8" ht="13" x14ac:dyDescent="0.25">
      <c r="E88" s="31" t="s">
        <v>100</v>
      </c>
      <c r="F88" s="10">
        <f>CPT!F88+'DC1'!F88+'DC2'!F88+'DC3'!F88+'DC4'!F88+'DC5'!F88+'WC011'!F88+'WC012'!F88+'WC013'!F88+'WC014'!F88+'WC015'!F88+'WC022'!F88+'WC023'!F88+'WC024'!F88+'WC025'!F88+'WC026'!F88+'WC031'!F88+'WC032'!F88+'WC033'!F88+'WC034'!F88+'WC041'!F88+'WC042'!F88+'WC043'!F88+'WC044'!F88+'WC045'!F88+'WC047'!F88+'WC048'!F88+'WC051'!F88+'WC052'!F88+'WC053'!F88</f>
        <v>14952000</v>
      </c>
      <c r="G88" s="11">
        <f>CPT!G88+'DC1'!G88+'DC2'!G88+'DC3'!G88+'DC4'!G88+'DC5'!G88+'WC011'!G88+'WC012'!G88+'WC013'!G88+'WC014'!G88+'WC015'!G88+'WC022'!G88+'WC023'!G88+'WC024'!G88+'WC025'!G88+'WC026'!G88+'WC031'!G88+'WC032'!G88+'WC033'!G88+'WC034'!G88+'WC041'!G88+'WC042'!G88+'WC043'!G88+'WC044'!G88+'WC045'!G88+'WC047'!G88+'WC048'!G88+'WC051'!G88+'WC052'!G88+'WC053'!G88</f>
        <v>12488000</v>
      </c>
      <c r="H88" s="12">
        <f>CPT!H88+'DC1'!H88+'DC2'!H88+'DC3'!H88+'DC4'!H88+'DC5'!H88+'WC011'!H88+'WC012'!H88+'WC013'!H88+'WC014'!H88+'WC015'!H88+'WC022'!H88+'WC023'!H88+'WC024'!H88+'WC025'!H88+'WC026'!H88+'WC031'!H88+'WC032'!H88+'WC033'!H88+'WC034'!H88+'WC041'!H88+'WC042'!H88+'WC043'!H88+'WC044'!H88+'WC045'!H88+'WC047'!H88+'WC048'!H88+'WC051'!H88+'WC052'!H88+'WC053'!H88</f>
        <v>12488000</v>
      </c>
    </row>
    <row r="89" spans="5:8" ht="13" x14ac:dyDescent="0.25">
      <c r="E89" s="31" t="s">
        <v>101</v>
      </c>
      <c r="F89" s="10">
        <f>CPT!F89+'DC1'!F89+'DC2'!F89+'DC3'!F89+'DC4'!F89+'DC5'!F89+'WC011'!F89+'WC012'!F89+'WC013'!F89+'WC014'!F89+'WC015'!F89+'WC022'!F89+'WC023'!F89+'WC024'!F89+'WC025'!F89+'WC026'!F89+'WC031'!F89+'WC032'!F89+'WC033'!F89+'WC034'!F89+'WC041'!F89+'WC042'!F89+'WC043'!F89+'WC044'!F89+'WC045'!F89+'WC047'!F89+'WC048'!F89+'WC051'!F89+'WC052'!F89+'WC053'!F89</f>
        <v>72200000</v>
      </c>
      <c r="G89" s="11">
        <f>CPT!G89+'DC1'!G89+'DC2'!G89+'DC3'!G89+'DC4'!G89+'DC5'!G89+'WC011'!G89+'WC012'!G89+'WC013'!G89+'WC014'!G89+'WC015'!G89+'WC022'!G89+'WC023'!G89+'WC024'!G89+'WC025'!G89+'WC026'!G89+'WC031'!G89+'WC032'!G89+'WC033'!G89+'WC034'!G89+'WC041'!G89+'WC042'!G89+'WC043'!G89+'WC044'!G89+'WC045'!G89+'WC047'!G89+'WC048'!G89+'WC051'!G89+'WC052'!G89+'WC053'!G89</f>
        <v>0</v>
      </c>
      <c r="H89" s="12">
        <f>CPT!H89+'DC1'!H89+'DC2'!H89+'DC3'!H89+'DC4'!H89+'DC5'!H89+'WC011'!H89+'WC012'!H89+'WC013'!H89+'WC014'!H89+'WC015'!H89+'WC022'!H89+'WC023'!H89+'WC024'!H89+'WC025'!H89+'WC026'!H89+'WC031'!H89+'WC032'!H89+'WC033'!H89+'WC034'!H89+'WC041'!H89+'WC042'!H89+'WC043'!H89+'WC044'!H89+'WC045'!H89+'WC047'!H89+'WC048'!H89+'WC051'!H89+'WC052'!H89+'WC053'!H89</f>
        <v>0</v>
      </c>
    </row>
    <row r="90" spans="5:8" ht="13" x14ac:dyDescent="0.25">
      <c r="E90" s="31" t="s">
        <v>102</v>
      </c>
      <c r="F90" s="10">
        <f>CPT!F90+'DC1'!F90+'DC2'!F90+'DC3'!F90+'DC4'!F90+'DC5'!F90+'WC011'!F90+'WC012'!F90+'WC013'!F90+'WC014'!F90+'WC015'!F90+'WC022'!F90+'WC023'!F90+'WC024'!F90+'WC025'!F90+'WC026'!F90+'WC031'!F90+'WC032'!F90+'WC033'!F90+'WC034'!F90+'WC041'!F90+'WC042'!F90+'WC043'!F90+'WC044'!F90+'WC045'!F90+'WC047'!F90+'WC048'!F90+'WC051'!F90+'WC052'!F90+'WC053'!F90</f>
        <v>17900000</v>
      </c>
      <c r="G90" s="11">
        <f>CPT!G90+'DC1'!G90+'DC2'!G90+'DC3'!G90+'DC4'!G90+'DC5'!G90+'WC011'!G90+'WC012'!G90+'WC013'!G90+'WC014'!G90+'WC015'!G90+'WC022'!G90+'WC023'!G90+'WC024'!G90+'WC025'!G90+'WC026'!G90+'WC031'!G90+'WC032'!G90+'WC033'!G90+'WC034'!G90+'WC041'!G90+'WC042'!G90+'WC043'!G90+'WC044'!G90+'WC045'!G90+'WC047'!G90+'WC048'!G90+'WC051'!G90+'WC052'!G90+'WC053'!G90</f>
        <v>0</v>
      </c>
      <c r="H90" s="12">
        <f>CPT!H90+'DC1'!H90+'DC2'!H90+'DC3'!H90+'DC4'!H90+'DC5'!H90+'WC011'!H90+'WC012'!H90+'WC013'!H90+'WC014'!H90+'WC015'!H90+'WC022'!H90+'WC023'!H90+'WC024'!H90+'WC025'!H90+'WC026'!H90+'WC031'!H90+'WC032'!H90+'WC033'!H90+'WC034'!H90+'WC041'!H90+'WC042'!H90+'WC043'!H90+'WC044'!H90+'WC045'!H90+'WC047'!H90+'WC048'!H90+'WC051'!H90+'WC052'!H90+'WC053'!H90</f>
        <v>0</v>
      </c>
    </row>
    <row r="91" spans="5:8" ht="13" x14ac:dyDescent="0.25">
      <c r="E91" s="31" t="s">
        <v>103</v>
      </c>
      <c r="F91" s="10">
        <f>CPT!F91+'DC1'!F91+'DC2'!F91+'DC3'!F91+'DC4'!F91+'DC5'!F91+'WC011'!F91+'WC012'!F91+'WC013'!F91+'WC014'!F91+'WC015'!F91+'WC022'!F91+'WC023'!F91+'WC024'!F91+'WC025'!F91+'WC026'!F91+'WC031'!F91+'WC032'!F91+'WC033'!F91+'WC034'!F91+'WC041'!F91+'WC042'!F91+'WC043'!F91+'WC044'!F91+'WC045'!F91+'WC047'!F91+'WC048'!F91+'WC051'!F91+'WC052'!F91+'WC053'!F91</f>
        <v>0</v>
      </c>
      <c r="G91" s="11">
        <f>CPT!G91+'DC1'!G91+'DC2'!G91+'DC3'!G91+'DC4'!G91+'DC5'!G91+'WC011'!G91+'WC012'!G91+'WC013'!G91+'WC014'!G91+'WC015'!G91+'WC022'!G91+'WC023'!G91+'WC024'!G91+'WC025'!G91+'WC026'!G91+'WC031'!G91+'WC032'!G91+'WC033'!G91+'WC034'!G91+'WC041'!G91+'WC042'!G91+'WC043'!G91+'WC044'!G91+'WC045'!G91+'WC047'!G91+'WC048'!G91+'WC051'!G91+'WC052'!G91+'WC053'!G91</f>
        <v>0</v>
      </c>
      <c r="H91" s="12">
        <f>CPT!H91+'DC1'!H91+'DC2'!H91+'DC3'!H91+'DC4'!H91+'DC5'!H91+'WC011'!H91+'WC012'!H91+'WC013'!H91+'WC014'!H91+'WC015'!H91+'WC022'!H91+'WC023'!H91+'WC024'!H91+'WC025'!H91+'WC026'!H91+'WC031'!H91+'WC032'!H91+'WC033'!H91+'WC034'!H91+'WC041'!H91+'WC042'!H91+'WC043'!H91+'WC044'!H91+'WC045'!H91+'WC047'!H91+'WC048'!H91+'WC051'!H91+'WC052'!H91+'WC053'!H91</f>
        <v>0</v>
      </c>
    </row>
    <row r="92" spans="5:8" ht="13" x14ac:dyDescent="0.25">
      <c r="E92" s="31" t="s">
        <v>104</v>
      </c>
      <c r="F92" s="10">
        <f>CPT!F92+'DC1'!F92+'DC2'!F92+'DC3'!F92+'DC4'!F92+'DC5'!F92+'WC011'!F92+'WC012'!F92+'WC013'!F92+'WC014'!F92+'WC015'!F92+'WC022'!F92+'WC023'!F92+'WC024'!F92+'WC025'!F92+'WC026'!F92+'WC031'!F92+'WC032'!F92+'WC033'!F92+'WC034'!F92+'WC041'!F92+'WC042'!F92+'WC043'!F92+'WC044'!F92+'WC045'!F92+'WC047'!F92+'WC048'!F92+'WC051'!F92+'WC052'!F92+'WC053'!F92</f>
        <v>222379000</v>
      </c>
      <c r="G92" s="34">
        <f>CPT!G92+'DC1'!G92+'DC2'!G92+'DC3'!G92+'DC4'!G92+'DC5'!G92+'WC011'!G92+'WC012'!G92+'WC013'!G92+'WC014'!G92+'WC015'!G92+'WC022'!G92+'WC023'!G92+'WC024'!G92+'WC025'!G92+'WC026'!G92+'WC031'!G92+'WC032'!G92+'WC033'!G92+'WC034'!G92+'WC041'!G92+'WC042'!G92+'WC043'!G92+'WC044'!G92+'WC045'!G92+'WC047'!G92+'WC048'!G92+'WC051'!G92+'WC052'!G92+'WC053'!G92</f>
        <v>271031000</v>
      </c>
      <c r="H92" s="12">
        <f>CPT!H92+'DC1'!H92+'DC2'!H92+'DC3'!H92+'DC4'!H92+'DC5'!H92+'WC011'!H92+'WC012'!H92+'WC013'!H92+'WC014'!H92+'WC015'!H92+'WC022'!H92+'WC023'!H92+'WC024'!H92+'WC025'!H92+'WC026'!H92+'WC031'!H92+'WC032'!H92+'WC033'!H92+'WC034'!H92+'WC041'!H92+'WC042'!H92+'WC043'!H92+'WC044'!H92+'WC045'!H92+'WC047'!H92+'WC048'!H92+'WC051'!H92+'WC052'!H92+'WC053'!H92</f>
        <v>354720000</v>
      </c>
    </row>
    <row r="93" spans="5:8" ht="13" x14ac:dyDescent="0.25">
      <c r="E93" s="31" t="s">
        <v>119</v>
      </c>
      <c r="F93" s="13">
        <f>CPT!F93+'DC1'!F93+'DC2'!F93+'DC3'!F93+'DC4'!F93+'DC5'!F93+'WC011'!F93+'WC012'!F93+'WC013'!F93+'WC014'!F93+'WC015'!F93+'WC022'!F93+'WC023'!F93+'WC024'!F93+'WC025'!F93+'WC026'!F93+'WC031'!F93+'WC032'!F93+'WC033'!F93+'WC034'!F93+'WC041'!F93+'WC042'!F93+'WC043'!F93+'WC044'!F93+'WC045'!F93+'WC047'!F93+'WC048'!F93+'WC051'!F93+'WC052'!F93+'WC053'!F93</f>
        <v>796076000</v>
      </c>
      <c r="G93" s="14">
        <f>CPT!G93+'DC1'!G93+'DC2'!G93+'DC3'!G93+'DC4'!G93+'DC5'!G93+'WC011'!G93+'WC012'!G93+'WC013'!G93+'WC014'!G93+'WC015'!G93+'WC022'!G93+'WC023'!G93+'WC024'!G93+'WC025'!G93+'WC026'!G93+'WC031'!G93+'WC032'!G93+'WC033'!G93+'WC034'!G93+'WC041'!G93+'WC042'!G93+'WC043'!G93+'WC044'!G93+'WC045'!G93+'WC047'!G93+'WC048'!G93+'WC051'!G93+'WC052'!G93+'WC053'!G93</f>
        <v>939903000</v>
      </c>
      <c r="H93" s="15">
        <f>CPT!H93+'DC1'!H93+'DC2'!H93+'DC3'!H93+'DC4'!H93+'DC5'!H93+'WC011'!H93+'WC012'!H93+'WC013'!H93+'WC014'!H93+'WC015'!H93+'WC022'!H93+'WC023'!H93+'WC024'!H93+'WC025'!H93+'WC026'!H93+'WC031'!H93+'WC032'!H93+'WC033'!H93+'WC034'!H93+'WC041'!H93+'WC042'!H93+'WC043'!H93+'WC044'!H93+'WC045'!H93+'WC047'!H93+'WC048'!H93+'WC051'!H93+'WC052'!H93+'WC053'!H93</f>
        <v>1198702000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3">
        <f>SUM(F96:F100)</f>
        <v>288792000</v>
      </c>
      <c r="G95" s="3">
        <f t="shared" ref="G95:H95" si="6">SUM(G96:G100)</f>
        <v>292515000</v>
      </c>
      <c r="H95" s="3">
        <f t="shared" si="6"/>
        <v>305853000</v>
      </c>
    </row>
    <row r="96" spans="5:8" ht="13" x14ac:dyDescent="0.25">
      <c r="E96" s="31" t="s">
        <v>106</v>
      </c>
      <c r="F96" s="7">
        <f>CPT!F96+'DC1'!F96+'DC2'!F96+'DC3'!F96+'DC4'!F96+'DC5'!F96+'WC011'!F96+'WC012'!F96+'WC013'!F96+'WC014'!F96+'WC015'!F96+'WC022'!F96+'WC023'!F96+'WC024'!F96+'WC025'!F96+'WC026'!F96+'WC031'!F96+'WC032'!F96+'WC033'!F96+'WC034'!F96+'WC041'!F96+'WC042'!F96+'WC043'!F96+'WC044'!F96+'WC045'!F96+'WC047'!F96+'WC048'!F96+'WC051'!F96+'WC052'!F96+'WC053'!F96</f>
        <v>2139000</v>
      </c>
      <c r="G96" s="8">
        <f>CPT!G96+'DC1'!G96+'DC2'!G96+'DC3'!G96+'DC4'!G96+'DC5'!G96+'WC011'!G96+'WC012'!G96+'WC013'!G96+'WC014'!G96+'WC015'!G96+'WC022'!G96+'WC023'!G96+'WC024'!G96+'WC025'!G96+'WC026'!G96+'WC031'!G96+'WC032'!G96+'WC033'!G96+'WC034'!G96+'WC041'!G96+'WC042'!G96+'WC043'!G96+'WC044'!G96+'WC045'!G96+'WC047'!G96+'WC048'!G96+'WC051'!G96+'WC052'!G96+'WC053'!G96</f>
        <v>0</v>
      </c>
      <c r="H96" s="9">
        <f>CPT!H96+'DC1'!H96+'DC2'!H96+'DC3'!H96+'DC4'!H96+'DC5'!H96+'WC011'!H96+'WC012'!H96+'WC013'!H96+'WC014'!H96+'WC015'!H96+'WC022'!H96+'WC023'!H96+'WC024'!H96+'WC025'!H96+'WC026'!H96+'WC031'!H96+'WC032'!H96+'WC033'!H96+'WC034'!H96+'WC041'!H96+'WC042'!H96+'WC043'!H96+'WC044'!H96+'WC045'!H96+'WC047'!H96+'WC048'!H96+'WC051'!H96+'WC052'!H96+'WC053'!H96</f>
        <v>0</v>
      </c>
    </row>
    <row r="97" spans="5:10" ht="13" x14ac:dyDescent="0.25">
      <c r="E97" s="31" t="s">
        <v>107</v>
      </c>
      <c r="F97" s="10">
        <f>CPT!F97+'DC1'!F97+'DC2'!F97+'DC3'!F97+'DC4'!F97+'DC5'!F97+'WC011'!F97+'WC012'!F97+'WC013'!F97+'WC014'!F97+'WC015'!F97+'WC022'!F97+'WC023'!F97+'WC024'!F97+'WC025'!F97+'WC026'!F97+'WC031'!F97+'WC032'!F97+'WC033'!F97+'WC034'!F97+'WC041'!F97+'WC042'!F97+'WC043'!F97+'WC044'!F97+'WC045'!F97+'WC047'!F97+'WC048'!F97+'WC051'!F97+'WC052'!F97+'WC053'!F97</f>
        <v>184108000</v>
      </c>
      <c r="G97" s="11">
        <f>CPT!G97+'DC1'!G97+'DC2'!G97+'DC3'!G97+'DC4'!G97+'DC5'!G97+'WC011'!G97+'WC012'!G97+'WC013'!G97+'WC014'!G97+'WC015'!G97+'WC022'!G97+'WC023'!G97+'WC024'!G97+'WC025'!G97+'WC026'!G97+'WC031'!G97+'WC032'!G97+'WC033'!G97+'WC034'!G97+'WC041'!G97+'WC042'!G97+'WC043'!G97+'WC044'!G97+'WC045'!G97+'WC047'!G97+'WC048'!G97+'WC051'!G97+'WC052'!G97+'WC053'!G97</f>
        <v>191288000</v>
      </c>
      <c r="H97" s="12">
        <f>CPT!H97+'DC1'!H97+'DC2'!H97+'DC3'!H97+'DC4'!H97+'DC5'!H97+'WC011'!H97+'WC012'!H97+'WC013'!H97+'WC014'!H97+'WC015'!H97+'WC022'!H97+'WC023'!H97+'WC024'!H97+'WC025'!H97+'WC026'!H97+'WC031'!H97+'WC032'!H97+'WC033'!H97+'WC034'!H97+'WC041'!H97+'WC042'!H97+'WC043'!H97+'WC044'!H97+'WC045'!H97+'WC047'!H97+'WC048'!H97+'WC051'!H97+'WC052'!H97+'WC053'!H97</f>
        <v>199877000</v>
      </c>
    </row>
    <row r="98" spans="5:10" ht="13" x14ac:dyDescent="0.25">
      <c r="E98" s="31" t="s">
        <v>108</v>
      </c>
      <c r="F98" s="10">
        <f>CPT!F98+'DC1'!F98+'DC2'!F98+'DC3'!F98+'DC4'!F98+'DC5'!F98+'WC011'!F98+'WC012'!F98+'WC013'!F98+'WC014'!F98+'WC015'!F98+'WC022'!F98+'WC023'!F98+'WC024'!F98+'WC025'!F98+'WC026'!F98+'WC031'!F98+'WC032'!F98+'WC033'!F98+'WC034'!F98+'WC041'!F98+'WC042'!F98+'WC043'!F98+'WC044'!F98+'WC045'!F98+'WC047'!F98+'WC048'!F98+'WC051'!F98+'WC052'!F98+'WC053'!F98</f>
        <v>91314000</v>
      </c>
      <c r="G98" s="11">
        <f>CPT!G98+'DC1'!G98+'DC2'!G98+'DC3'!G98+'DC4'!G98+'DC5'!G98+'WC011'!G98+'WC012'!G98+'WC013'!G98+'WC014'!G98+'WC015'!G98+'WC022'!G98+'WC023'!G98+'WC024'!G98+'WC025'!G98+'WC026'!G98+'WC031'!G98+'WC032'!G98+'WC033'!G98+'WC034'!G98+'WC041'!G98+'WC042'!G98+'WC043'!G98+'WC044'!G98+'WC045'!G98+'WC047'!G98+'WC048'!G98+'WC051'!G98+'WC052'!G98+'WC053'!G98</f>
        <v>89731000</v>
      </c>
      <c r="H98" s="12">
        <f>CPT!H98+'DC1'!H98+'DC2'!H98+'DC3'!H98+'DC4'!H98+'DC5'!H98+'WC011'!H98+'WC012'!H98+'WC013'!H98+'WC014'!H98+'WC015'!H98+'WC022'!H98+'WC023'!H98+'WC024'!H98+'WC025'!H98+'WC026'!H98+'WC031'!H98+'WC032'!H98+'WC033'!H98+'WC034'!H98+'WC041'!H98+'WC042'!H98+'WC043'!H98+'WC044'!H98+'WC045'!H98+'WC047'!H98+'WC048'!H98+'WC051'!H98+'WC052'!H98+'WC053'!H98</f>
        <v>93663000</v>
      </c>
    </row>
    <row r="99" spans="5:10" ht="13" x14ac:dyDescent="0.25">
      <c r="E99" s="31" t="s">
        <v>109</v>
      </c>
      <c r="F99" s="10">
        <f>CPT!F99+'DC1'!F99+'DC2'!F99+'DC3'!F99+'DC4'!F99+'DC5'!F99+'WC011'!F99+'WC012'!F99+'WC013'!F99+'WC014'!F99+'WC015'!F99+'WC022'!F99+'WC023'!F99+'WC024'!F99+'WC025'!F99+'WC026'!F99+'WC031'!F99+'WC032'!F99+'WC033'!F99+'WC034'!F99+'WC041'!F99+'WC042'!F99+'WC043'!F99+'WC044'!F99+'WC045'!F99+'WC047'!F99+'WC048'!F99+'WC051'!F99+'WC052'!F99+'WC053'!F99</f>
        <v>5573000</v>
      </c>
      <c r="G99" s="11">
        <f>CPT!G99+'DC1'!G99+'DC2'!G99+'DC3'!G99+'DC4'!G99+'DC5'!G99+'WC011'!G99+'WC012'!G99+'WC013'!G99+'WC014'!G99+'WC015'!G99+'WC022'!G99+'WC023'!G99+'WC024'!G99+'WC025'!G99+'WC026'!G99+'WC031'!G99+'WC032'!G99+'WC033'!G99+'WC034'!G99+'WC041'!G99+'WC042'!G99+'WC043'!G99+'WC044'!G99+'WC045'!G99+'WC047'!G99+'WC048'!G99+'WC051'!G99+'WC052'!G99+'WC053'!G99</f>
        <v>5657000</v>
      </c>
      <c r="H99" s="12">
        <f>CPT!H99+'DC1'!H99+'DC2'!H99+'DC3'!H99+'DC4'!H99+'DC5'!H99+'WC011'!H99+'WC012'!H99+'WC013'!H99+'WC014'!H99+'WC015'!H99+'WC022'!H99+'WC023'!H99+'WC024'!H99+'WC025'!H99+'WC026'!H99+'WC031'!H99+'WC032'!H99+'WC033'!H99+'WC034'!H99+'WC041'!H99+'WC042'!H99+'WC043'!H99+'WC044'!H99+'WC045'!H99+'WC047'!H99+'WC048'!H99+'WC051'!H99+'WC052'!H99+'WC053'!H99</f>
        <v>6007000</v>
      </c>
    </row>
    <row r="100" spans="5:10" ht="13" x14ac:dyDescent="0.25">
      <c r="E100" s="31" t="s">
        <v>110</v>
      </c>
      <c r="F100" s="13">
        <f>CPT!F100+'DC1'!F100+'DC2'!F100+'DC3'!F100+'DC4'!F100+'DC5'!F100+'WC011'!F100+'WC012'!F100+'WC013'!F100+'WC014'!F100+'WC015'!F100+'WC022'!F100+'WC023'!F100+'WC024'!F100+'WC025'!F100+'WC026'!F100+'WC031'!F100+'WC032'!F100+'WC033'!F100+'WC034'!F100+'WC041'!F100+'WC042'!F100+'WC043'!F100+'WC044'!F100+'WC045'!F100+'WC047'!F100+'WC048'!F100+'WC051'!F100+'WC052'!F100+'WC053'!F100</f>
        <v>5658000</v>
      </c>
      <c r="G100" s="14">
        <f>CPT!G100+'DC1'!G100+'DC2'!G100+'DC3'!G100+'DC4'!G100+'DC5'!G100+'WC011'!G100+'WC012'!G100+'WC013'!G100+'WC014'!G100+'WC015'!G100+'WC022'!G100+'WC023'!G100+'WC024'!G100+'WC025'!G100+'WC026'!G100+'WC031'!G100+'WC032'!G100+'WC033'!G100+'WC034'!G100+'WC041'!G100+'WC042'!G100+'WC043'!G100+'WC044'!G100+'WC045'!G100+'WC047'!G100+'WC048'!G100+'WC051'!G100+'WC052'!G100+'WC053'!G100</f>
        <v>5839000</v>
      </c>
      <c r="H100" s="15">
        <f>CPT!H100+'DC1'!H100+'DC2'!H100+'DC3'!H100+'DC4'!H100+'DC5'!H100+'WC011'!H100+'WC012'!H100+'WC013'!H100+'WC014'!H100+'WC015'!H100+'WC022'!H100+'WC023'!H100+'WC024'!H100+'WC025'!H100+'WC026'!H100+'WC031'!H100+'WC032'!H100+'WC033'!H100+'WC034'!H100+'WC041'!H100+'WC042'!H100+'WC043'!H100+'WC044'!H100+'WC045'!H100+'WC047'!H100+'WC048'!H100+'WC051'!H100+'WC052'!H100+'WC053'!H100</f>
        <v>6306000</v>
      </c>
    </row>
    <row r="101" spans="5:10" x14ac:dyDescent="0.25">
      <c r="F101" s="16"/>
      <c r="G101" s="16"/>
      <c r="H101" s="16"/>
    </row>
    <row r="102" spans="5:10" ht="14" x14ac:dyDescent="0.25">
      <c r="E102" s="32" t="s">
        <v>111</v>
      </c>
      <c r="F102" s="3">
        <f>SUM(F103:F109)</f>
        <v>18349000</v>
      </c>
      <c r="G102" s="3">
        <f t="shared" ref="G102:H102" si="7">SUM(G103:G109)</f>
        <v>6724000</v>
      </c>
      <c r="H102" s="3">
        <f t="shared" si="7"/>
        <v>6724000</v>
      </c>
    </row>
    <row r="103" spans="5:10" ht="13" x14ac:dyDescent="0.25">
      <c r="E103" s="31" t="s">
        <v>112</v>
      </c>
      <c r="F103" s="7">
        <f>CPT!F103+'DC1'!F103+'DC2'!F103+'DC3'!F103+'DC4'!F103+'DC5'!F103+'WC011'!F103+'WC012'!F103+'WC013'!F103+'WC014'!F103+'WC015'!F103+'WC022'!F103+'WC023'!F103+'WC024'!F103+'WC025'!F103+'WC026'!F103+'WC031'!F103+'WC032'!F103+'WC033'!F103+'WC034'!F103+'WC041'!F103+'WC042'!F103+'WC043'!F103+'WC044'!F103+'WC045'!F103+'WC047'!F103+'WC048'!F103+'WC051'!F103+'WC052'!F103+'WC053'!F103</f>
        <v>0</v>
      </c>
      <c r="G103" s="8">
        <f>CPT!G103+'DC1'!G103+'DC2'!G103+'DC3'!G103+'DC4'!G103+'DC5'!G103+'WC011'!G103+'WC012'!G103+'WC013'!G103+'WC014'!G103+'WC015'!G103+'WC022'!G103+'WC023'!G103+'WC024'!G103+'WC025'!G103+'WC026'!G103+'WC031'!G103+'WC032'!G103+'WC033'!G103+'WC034'!G103+'WC041'!G103+'WC042'!G103+'WC043'!G103+'WC044'!G103+'WC045'!G103+'WC047'!G103+'WC048'!G103+'WC051'!G103+'WC052'!G103+'WC053'!G103</f>
        <v>0</v>
      </c>
      <c r="H103" s="9">
        <f>CPT!H103+'DC1'!H103+'DC2'!H103+'DC3'!H103+'DC4'!H103+'DC5'!H103+'WC011'!H103+'WC012'!H103+'WC013'!H103+'WC014'!H103+'WC015'!H103+'WC022'!H103+'WC023'!H103+'WC024'!H103+'WC025'!H103+'WC026'!H103+'WC031'!H103+'WC032'!H103+'WC033'!H103+'WC034'!H103+'WC041'!H103+'WC042'!H103+'WC043'!H103+'WC044'!H103+'WC045'!H103+'WC047'!H103+'WC048'!H103+'WC051'!H103+'WC052'!H103+'WC053'!H103</f>
        <v>0</v>
      </c>
    </row>
    <row r="104" spans="5:10" ht="13" x14ac:dyDescent="0.25">
      <c r="E104" s="31" t="s">
        <v>113</v>
      </c>
      <c r="F104" s="10">
        <f>CPT!F104+'DC1'!F104+'DC2'!F104+'DC3'!F104+'DC4'!F104+'DC5'!F104+'WC011'!F104+'WC012'!F104+'WC013'!F104+'WC014'!F104+'WC015'!F104+'WC022'!F104+'WC023'!F104+'WC024'!F104+'WC025'!F104+'WC026'!F104+'WC031'!F104+'WC032'!F104+'WC033'!F104+'WC034'!F104+'WC041'!F104+'WC042'!F104+'WC043'!F104+'WC044'!F104+'WC045'!F104+'WC047'!F104+'WC048'!F104+'WC051'!F104+'WC052'!F104+'WC053'!F104</f>
        <v>1046000</v>
      </c>
      <c r="G104" s="11">
        <f>CPT!G104+'DC1'!G104+'DC2'!G104+'DC3'!G104+'DC4'!G104+'DC5'!G104+'WC011'!G104+'WC012'!G104+'WC013'!G104+'WC014'!G104+'WC015'!G104+'WC022'!G104+'WC023'!G104+'WC024'!G104+'WC025'!G104+'WC026'!G104+'WC031'!G104+'WC032'!G104+'WC033'!G104+'WC034'!G104+'WC041'!G104+'WC042'!G104+'WC043'!G104+'WC044'!G104+'WC045'!G104+'WC047'!G104+'WC048'!G104+'WC051'!G104+'WC052'!G104+'WC053'!G104</f>
        <v>1046000</v>
      </c>
      <c r="H104" s="12">
        <f>CPT!H104+'DC1'!H104+'DC2'!H104+'DC3'!H104+'DC4'!H104+'DC5'!H104+'WC011'!H104+'WC012'!H104+'WC013'!H104+'WC014'!H104+'WC015'!H104+'WC022'!H104+'WC023'!H104+'WC024'!H104+'WC025'!H104+'WC026'!H104+'WC031'!H104+'WC032'!H104+'WC033'!H104+'WC034'!H104+'WC041'!H104+'WC042'!H104+'WC043'!H104+'WC044'!H104+'WC045'!H104+'WC047'!H104+'WC048'!H104+'WC051'!H104+'WC052'!H104+'WC053'!H104</f>
        <v>1046000</v>
      </c>
    </row>
    <row r="105" spans="5:10" ht="13" x14ac:dyDescent="0.25">
      <c r="E105" s="31" t="s">
        <v>114</v>
      </c>
      <c r="F105" s="10">
        <f>CPT!F105+'DC1'!F105+'DC2'!F105+'DC3'!F105+'DC4'!F105+'DC5'!F105+'WC011'!F105+'WC012'!F105+'WC013'!F105+'WC014'!F105+'WC015'!F105+'WC022'!F105+'WC023'!F105+'WC024'!F105+'WC025'!F105+'WC026'!F105+'WC031'!F105+'WC032'!F105+'WC033'!F105+'WC034'!F105+'WC041'!F105+'WC042'!F105+'WC043'!F105+'WC044'!F105+'WC045'!F105+'WC047'!F105+'WC048'!F105+'WC051'!F105+'WC052'!F105+'WC053'!F105</f>
        <v>3060000</v>
      </c>
      <c r="G105" s="11">
        <f>CPT!G105+'DC1'!G105+'DC2'!G105+'DC3'!G105+'DC4'!G105+'DC5'!G105+'WC011'!G105+'WC012'!G105+'WC013'!G105+'WC014'!G105+'WC015'!G105+'WC022'!G105+'WC023'!G105+'WC024'!G105+'WC025'!G105+'WC026'!G105+'WC031'!G105+'WC032'!G105+'WC033'!G105+'WC034'!G105+'WC041'!G105+'WC042'!G105+'WC043'!G105+'WC044'!G105+'WC045'!G105+'WC047'!G105+'WC048'!G105+'WC051'!G105+'WC052'!G105+'WC053'!G105</f>
        <v>3060000</v>
      </c>
      <c r="H105" s="12">
        <f>CPT!H105+'DC1'!H105+'DC2'!H105+'DC3'!H105+'DC4'!H105+'DC5'!H105+'WC011'!H105+'WC012'!H105+'WC013'!H105+'WC014'!H105+'WC015'!H105+'WC022'!H105+'WC023'!H105+'WC024'!H105+'WC025'!H105+'WC026'!H105+'WC031'!H105+'WC032'!H105+'WC033'!H105+'WC034'!H105+'WC041'!H105+'WC042'!H105+'WC043'!H105+'WC044'!H105+'WC045'!H105+'WC047'!H105+'WC048'!H105+'WC051'!H105+'WC052'!H105+'WC053'!H105</f>
        <v>3060000</v>
      </c>
    </row>
    <row r="106" spans="5:10" ht="13" x14ac:dyDescent="0.25">
      <c r="E106" s="31" t="s">
        <v>115</v>
      </c>
      <c r="F106" s="10">
        <f>CPT!F106+'DC1'!F106+'DC2'!F106+'DC3'!F106+'DC4'!F106+'DC5'!F106+'WC011'!F106+'WC012'!F106+'WC013'!F106+'WC014'!F106+'WC015'!F106+'WC022'!F106+'WC023'!F106+'WC024'!F106+'WC025'!F106+'WC026'!F106+'WC031'!F106+'WC032'!F106+'WC033'!F106+'WC034'!F106+'WC041'!F106+'WC042'!F106+'WC043'!F106+'WC044'!F106+'WC045'!F106+'WC047'!F106+'WC048'!F106+'WC051'!F106+'WC052'!F106+'WC053'!F106</f>
        <v>0</v>
      </c>
      <c r="G106" s="11">
        <f>CPT!G106+'DC1'!G106+'DC2'!G106+'DC3'!G106+'DC4'!G106+'DC5'!G106+'WC011'!G106+'WC012'!G106+'WC013'!G106+'WC014'!G106+'WC015'!G106+'WC022'!G106+'WC023'!G106+'WC024'!G106+'WC025'!G106+'WC026'!G106+'WC031'!G106+'WC032'!G106+'WC033'!G106+'WC034'!G106+'WC041'!G106+'WC042'!G106+'WC043'!G106+'WC044'!G106+'WC045'!G106+'WC047'!G106+'WC048'!G106+'WC051'!G106+'WC052'!G106+'WC053'!G106</f>
        <v>0</v>
      </c>
      <c r="H106" s="12">
        <f>CPT!H106+'DC1'!H106+'DC2'!H106+'DC3'!H106+'DC4'!H106+'DC5'!H106+'WC011'!H106+'WC012'!H106+'WC013'!H106+'WC014'!H106+'WC015'!H106+'WC022'!H106+'WC023'!H106+'WC024'!H106+'WC025'!H106+'WC026'!H106+'WC031'!H106+'WC032'!H106+'WC033'!H106+'WC034'!H106+'WC041'!H106+'WC042'!H106+'WC043'!H106+'WC044'!H106+'WC045'!H106+'WC047'!H106+'WC048'!H106+'WC051'!H106+'WC052'!H106+'WC053'!H106</f>
        <v>0</v>
      </c>
      <c r="J106" s="21"/>
    </row>
    <row r="107" spans="5:10" ht="13" x14ac:dyDescent="0.25">
      <c r="E107" s="31" t="s">
        <v>116</v>
      </c>
      <c r="F107" s="10">
        <f>CPT!F107+'DC1'!F107+'DC2'!F107+'DC3'!F107+'DC4'!F107+'DC5'!F107+'WC011'!F107+'WC012'!F107+'WC013'!F107+'WC014'!F107+'WC015'!F107+'WC022'!F107+'WC023'!F107+'WC024'!F107+'WC025'!F107+'WC026'!F107+'WC031'!F107+'WC032'!F107+'WC033'!F107+'WC034'!F107+'WC041'!F107+'WC042'!F107+'WC043'!F107+'WC044'!F107+'WC045'!F107+'WC047'!F107+'WC048'!F107+'WC051'!F107+'WC052'!F107+'WC053'!F107</f>
        <v>0</v>
      </c>
      <c r="G107" s="11">
        <f>CPT!G107+'DC1'!G107+'DC2'!G107+'DC3'!G107+'DC4'!G107+'DC5'!G107+'WC011'!G107+'WC012'!G107+'WC013'!G107+'WC014'!G107+'WC015'!G107+'WC022'!G107+'WC023'!G107+'WC024'!G107+'WC025'!G107+'WC026'!G107+'WC031'!G107+'WC032'!G107+'WC033'!G107+'WC034'!G107+'WC041'!G107+'WC042'!G107+'WC043'!G107+'WC044'!G107+'WC045'!G107+'WC047'!G107+'WC048'!G107+'WC051'!G107+'WC052'!G107+'WC053'!G107</f>
        <v>0</v>
      </c>
      <c r="H107" s="12">
        <f>CPT!H107+'DC1'!H107+'DC2'!H107+'DC3'!H107+'DC4'!H107+'DC5'!H107+'WC011'!H107+'WC012'!H107+'WC013'!H107+'WC014'!H107+'WC015'!H107+'WC022'!H107+'WC023'!H107+'WC024'!H107+'WC025'!H107+'WC026'!H107+'WC031'!H107+'WC032'!H107+'WC033'!H107+'WC034'!H107+'WC041'!H107+'WC042'!H107+'WC043'!H107+'WC044'!H107+'WC045'!H107+'WC047'!H107+'WC048'!H107+'WC051'!H107+'WC052'!H107+'WC053'!H107</f>
        <v>0</v>
      </c>
    </row>
    <row r="108" spans="5:10" ht="13" x14ac:dyDescent="0.25">
      <c r="E108" s="31" t="s">
        <v>117</v>
      </c>
      <c r="F108" s="10">
        <f>CPT!F108+'DC1'!F108+'DC2'!F108+'DC3'!F108+'DC4'!F108+'DC5'!F108+'WC011'!F108+'WC012'!F108+'WC013'!F108+'WC014'!F108+'WC015'!F108+'WC022'!F108+'WC023'!F108+'WC024'!F108+'WC025'!F108+'WC026'!F108+'WC031'!F108+'WC032'!F108+'WC033'!F108+'WC034'!F108+'WC041'!F108+'WC042'!F108+'WC043'!F108+'WC044'!F108+'WC045'!F108+'WC047'!F108+'WC048'!F108+'WC051'!F108+'WC052'!F108+'WC053'!F108</f>
        <v>0</v>
      </c>
      <c r="G108" s="11">
        <f>CPT!G108+'DC1'!G108+'DC2'!G108+'DC3'!G108+'DC4'!G108+'DC5'!G108+'WC011'!G108+'WC012'!G108+'WC013'!G108+'WC014'!G108+'WC015'!G108+'WC022'!G108+'WC023'!G108+'WC024'!G108+'WC025'!G108+'WC026'!G108+'WC031'!G108+'WC032'!G108+'WC033'!G108+'WC034'!G108+'WC041'!G108+'WC042'!G108+'WC043'!G108+'WC044'!G108+'WC045'!G108+'WC047'!G108+'WC048'!G108+'WC051'!G108+'WC052'!G108+'WC053'!G108</f>
        <v>0</v>
      </c>
      <c r="H108" s="12">
        <f>CPT!H108+'DC1'!H108+'DC2'!H108+'DC3'!H108+'DC4'!H108+'DC5'!H108+'WC011'!H108+'WC012'!H108+'WC013'!H108+'WC014'!H108+'WC015'!H108+'WC022'!H108+'WC023'!H108+'WC024'!H108+'WC025'!H108+'WC026'!H108+'WC031'!H108+'WC032'!H108+'WC033'!H108+'WC034'!H108+'WC041'!H108+'WC042'!H108+'WC043'!H108+'WC044'!H108+'WC045'!H108+'WC047'!H108+'WC048'!H108+'WC051'!H108+'WC052'!H108+'WC053'!H108</f>
        <v>0</v>
      </c>
    </row>
    <row r="109" spans="5:10" ht="13" x14ac:dyDescent="0.25">
      <c r="E109" s="31" t="s">
        <v>118</v>
      </c>
      <c r="F109" s="13">
        <f>CPT!F109+'DC1'!F109+'DC2'!F109+'DC3'!F109+'DC4'!F109+'DC5'!F109+'WC011'!F109+'WC012'!F109+'WC013'!F109+'WC014'!F109+'WC015'!F109+'WC022'!F109+'WC023'!F109+'WC024'!F109+'WC025'!F109+'WC026'!F109+'WC031'!F109+'WC032'!F109+'WC033'!F109+'WC034'!F109+'WC041'!F109+'WC042'!F109+'WC043'!F109+'WC044'!F109+'WC045'!F109+'WC047'!F109+'WC048'!F109+'WC051'!F109+'WC052'!F109+'WC053'!F109</f>
        <v>14243000</v>
      </c>
      <c r="G109" s="14">
        <f>CPT!G109+'DC1'!G109+'DC2'!G109+'DC3'!G109+'DC4'!G109+'DC5'!G109+'WC011'!G109+'WC012'!G109+'WC013'!G109+'WC014'!G109+'WC015'!G109+'WC022'!G109+'WC023'!G109+'WC024'!G109+'WC025'!G109+'WC026'!G109+'WC031'!G109+'WC032'!G109+'WC033'!G109+'WC034'!G109+'WC041'!G109+'WC042'!G109+'WC043'!G109+'WC044'!G109+'WC045'!G109+'WC047'!G109+'WC048'!G109+'WC051'!G109+'WC052'!G109+'WC053'!G109</f>
        <v>2618000</v>
      </c>
      <c r="H109" s="15">
        <f>CPT!H109+'DC1'!H109+'DC2'!H109+'DC3'!H109+'DC4'!H109+'DC5'!H109+'WC011'!H109+'WC012'!H109+'WC013'!H109+'WC014'!H109+'WC015'!H109+'WC022'!H109+'WC023'!H109+'WC024'!H109+'WC025'!H109+'WC026'!H109+'WC031'!H109+'WC032'!H109+'WC033'!H109+'WC034'!H109+'WC041'!H109+'WC042'!H109+'WC043'!H109+'WC044'!H109+'WC045'!H109+'WC047'!H109+'WC048'!H109+'WC051'!H109+'WC052'!H109+'WC053'!H109</f>
        <v>2618000</v>
      </c>
    </row>
    <row r="110" spans="5:10" x14ac:dyDescent="0.25">
      <c r="F110" s="16"/>
      <c r="G110" s="16"/>
      <c r="H110" s="16"/>
    </row>
    <row r="111" spans="5:10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10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2800300000</v>
      </c>
      <c r="G128" s="18">
        <f>SUM(G45)</f>
        <v>2864272000</v>
      </c>
      <c r="H128" s="18">
        <f>SUM(H45)</f>
        <v>3257093000</v>
      </c>
    </row>
    <row r="129" spans="2:10" x14ac:dyDescent="0.25">
      <c r="F129" s="21"/>
      <c r="G129" s="21"/>
      <c r="H129" s="21"/>
      <c r="J129" s="21"/>
    </row>
    <row r="130" spans="2:10" x14ac:dyDescent="0.25">
      <c r="F130" s="21"/>
      <c r="G130" s="21"/>
      <c r="H130" s="21"/>
    </row>
    <row r="131" spans="2:10" x14ac:dyDescent="0.25">
      <c r="B131" s="38" t="s">
        <v>122</v>
      </c>
      <c r="F131" s="21"/>
      <c r="G131" s="21"/>
      <c r="H131" s="21"/>
    </row>
    <row r="132" spans="2:10" x14ac:dyDescent="0.25">
      <c r="F132" s="21"/>
      <c r="G132" s="21"/>
      <c r="H132" s="21"/>
    </row>
    <row r="133" spans="2:10" x14ac:dyDescent="0.25">
      <c r="F133" s="21"/>
      <c r="G133" s="21"/>
      <c r="H133" s="21"/>
    </row>
    <row r="134" spans="2:10" x14ac:dyDescent="0.25">
      <c r="F134" s="21"/>
      <c r="G134" s="21"/>
      <c r="H134" s="21"/>
    </row>
    <row r="135" spans="2:10" x14ac:dyDescent="0.25">
      <c r="F135" s="21"/>
      <c r="G135" s="21"/>
      <c r="H135" s="21"/>
    </row>
    <row r="136" spans="2:10" x14ac:dyDescent="0.25">
      <c r="F136" s="21"/>
      <c r="G136" s="21"/>
      <c r="H136" s="21"/>
    </row>
    <row r="137" spans="2:10" x14ac:dyDescent="0.25">
      <c r="F137" s="21"/>
      <c r="G137" s="21"/>
      <c r="H137" s="21"/>
    </row>
    <row r="138" spans="2:10" x14ac:dyDescent="0.25">
      <c r="F138" s="21"/>
      <c r="G138" s="21"/>
      <c r="H138" s="21"/>
    </row>
    <row r="139" spans="2:10" x14ac:dyDescent="0.25">
      <c r="F139" s="21"/>
      <c r="G139" s="21"/>
      <c r="H139" s="21"/>
    </row>
    <row r="140" spans="2:10" x14ac:dyDescent="0.25">
      <c r="F140" s="21"/>
      <c r="G140" s="21"/>
      <c r="H140" s="21"/>
    </row>
    <row r="141" spans="2:10" x14ac:dyDescent="0.25">
      <c r="F141" s="21"/>
      <c r="G141" s="21"/>
      <c r="H141" s="21"/>
    </row>
    <row r="142" spans="2:10" x14ac:dyDescent="0.25">
      <c r="F142" s="21"/>
      <c r="G142" s="21"/>
      <c r="H142" s="21"/>
    </row>
    <row r="143" spans="2:10" x14ac:dyDescent="0.25">
      <c r="F143" s="21"/>
      <c r="G143" s="21"/>
      <c r="H143" s="21"/>
    </row>
    <row r="144" spans="2:10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100" workbookViewId="0">
      <selection activeCell="F105" sqref="F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4066769000</v>
      </c>
      <c r="G5" s="3">
        <v>4475653000</v>
      </c>
      <c r="H5" s="3">
        <v>4953531000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3610045000</v>
      </c>
      <c r="G7" s="4">
        <f>SUM(G8:G19)</f>
        <v>4188688000</v>
      </c>
      <c r="H7" s="4">
        <f>SUM(H8:H19)</f>
        <v>4976839000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>
        <v>1008100000</v>
      </c>
      <c r="G9" s="11">
        <v>1053373000</v>
      </c>
      <c r="H9" s="11">
        <v>1100564000</v>
      </c>
    </row>
    <row r="10" spans="5:8" ht="13" x14ac:dyDescent="0.3">
      <c r="E10" s="26" t="s">
        <v>13</v>
      </c>
      <c r="F10" s="19">
        <v>1777845000</v>
      </c>
      <c r="G10" s="19">
        <v>2500247000</v>
      </c>
      <c r="H10" s="19">
        <v>3210490000</v>
      </c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250890000</v>
      </c>
      <c r="G12" s="19">
        <v>36116000</v>
      </c>
      <c r="H12" s="19">
        <v>40000000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573210000</v>
      </c>
      <c r="G19" s="11">
        <v>598952000</v>
      </c>
      <c r="H19" s="11">
        <v>625785000</v>
      </c>
    </row>
    <row r="20" spans="5:8" ht="14" x14ac:dyDescent="0.3">
      <c r="E20" s="23" t="s">
        <v>23</v>
      </c>
      <c r="F20" s="3">
        <f>SUM(F21:F29)</f>
        <v>150465000</v>
      </c>
      <c r="G20" s="3">
        <f>SUM(G21:G29)</f>
        <v>93950000</v>
      </c>
      <c r="H20" s="3">
        <f>SUM(H21:H29)</f>
        <v>97901000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62588000</v>
      </c>
      <c r="G23" s="11"/>
      <c r="H23" s="11"/>
    </row>
    <row r="24" spans="5:8" ht="13" x14ac:dyDescent="0.3">
      <c r="E24" s="26" t="s">
        <v>27</v>
      </c>
      <c r="F24" s="11">
        <v>9000000</v>
      </c>
      <c r="G24" s="11">
        <v>11000000</v>
      </c>
      <c r="H24" s="11">
        <v>11500000</v>
      </c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9000000</v>
      </c>
      <c r="G26" s="11">
        <v>9000000</v>
      </c>
      <c r="H26" s="11">
        <v>8000000</v>
      </c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>
        <v>68877000</v>
      </c>
      <c r="G28" s="19">
        <v>72950000</v>
      </c>
      <c r="H28" s="19">
        <v>77263000</v>
      </c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7827279000</v>
      </c>
      <c r="G30" s="18">
        <f>+G5+G6+G7+G20</f>
        <v>8758291000</v>
      </c>
      <c r="H30" s="18">
        <f>+H5+H6+H7+H20</f>
        <v>10028271000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64849000</v>
      </c>
      <c r="G32" s="3">
        <f>SUM(G33:G38)</f>
        <v>191304000</v>
      </c>
      <c r="H32" s="3">
        <f>SUM(H33:H38)</f>
        <v>60304000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62349000</v>
      </c>
      <c r="G34" s="11">
        <v>188304000</v>
      </c>
      <c r="H34" s="11">
        <v>57304000</v>
      </c>
    </row>
    <row r="35" spans="5:8" ht="13" x14ac:dyDescent="0.3">
      <c r="E35" s="26" t="s">
        <v>35</v>
      </c>
      <c r="F35" s="11">
        <v>2500000</v>
      </c>
      <c r="G35" s="11">
        <v>3000000</v>
      </c>
      <c r="H35" s="11">
        <v>3000000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64849000</v>
      </c>
      <c r="G41" s="30">
        <f>+G32+G39</f>
        <v>191304000</v>
      </c>
      <c r="H41" s="30">
        <f>+H32+H39</f>
        <v>60304000</v>
      </c>
    </row>
    <row r="42" spans="5:8" ht="14" x14ac:dyDescent="0.3">
      <c r="E42" s="29" t="s">
        <v>39</v>
      </c>
      <c r="F42" s="30">
        <f>+F30+F41</f>
        <v>7892128000</v>
      </c>
      <c r="G42" s="30">
        <f>+G30+G41</f>
        <v>8949595000</v>
      </c>
      <c r="H42" s="30">
        <f>+H30+H41</f>
        <v>10088575000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1383338000</v>
      </c>
      <c r="G45" s="4">
        <f>SUM(G47+G53+G60+G66+G72+G79+G85+G95+G102+G111+G117+G123)</f>
        <v>1485774000</v>
      </c>
      <c r="H45" s="4">
        <f>SUM(H47+H53+H60+H66+H72+H79+H85+H95+H102+H111+H117+H123)</f>
        <v>1540323000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1000000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1000000</v>
      </c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352966000</v>
      </c>
      <c r="G53" s="3">
        <f>SUM(G54:G58)</f>
        <v>353084000</v>
      </c>
      <c r="H53" s="3">
        <f>SUM(H54:H58)</f>
        <v>353178000</v>
      </c>
    </row>
    <row r="54" spans="5:8" ht="13" x14ac:dyDescent="0.25">
      <c r="E54" s="31" t="s">
        <v>78</v>
      </c>
      <c r="F54" s="7"/>
      <c r="G54" s="8"/>
      <c r="H54" s="9"/>
    </row>
    <row r="55" spans="5:8" ht="26" x14ac:dyDescent="0.25">
      <c r="E55" s="33" t="s">
        <v>79</v>
      </c>
      <c r="F55" s="10">
        <v>2966000</v>
      </c>
      <c r="G55" s="11">
        <v>3084000</v>
      </c>
      <c r="H55" s="12">
        <v>3178000</v>
      </c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>
        <v>350000000</v>
      </c>
      <c r="G57" s="11">
        <v>350000000</v>
      </c>
      <c r="H57" s="12">
        <v>350000000</v>
      </c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x14ac:dyDescent="0.25">
      <c r="E60" s="32" t="s">
        <v>83</v>
      </c>
      <c r="F60" s="35">
        <f>SUM(F61:F64)</f>
        <v>14000000</v>
      </c>
      <c r="G60" s="35">
        <f t="shared" ref="G60:H60" si="0">SUM(G61:G64)</f>
        <v>23600000</v>
      </c>
      <c r="H60" s="35">
        <f t="shared" si="0"/>
        <v>35040000</v>
      </c>
    </row>
    <row r="61" spans="5:8" ht="13" x14ac:dyDescent="0.25">
      <c r="E61" s="31" t="s">
        <v>84</v>
      </c>
      <c r="F61" s="7">
        <v>14000000</v>
      </c>
      <c r="G61" s="8">
        <v>23600000</v>
      </c>
      <c r="H61" s="9">
        <v>35040000</v>
      </c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x14ac:dyDescent="0.25">
      <c r="E64" s="6"/>
      <c r="F64" s="13"/>
      <c r="G64" s="14"/>
      <c r="H64" s="15"/>
    </row>
    <row r="65" spans="5:8" x14ac:dyDescent="0.25">
      <c r="F65" s="16"/>
      <c r="G65" s="16"/>
      <c r="H65" s="16"/>
    </row>
    <row r="66" spans="5:8" ht="14" x14ac:dyDescent="0.25">
      <c r="E66" s="32" t="s">
        <v>88</v>
      </c>
      <c r="F66" s="3">
        <f>SUM(F67:F70)</f>
        <v>655785000</v>
      </c>
      <c r="G66" s="3">
        <f t="shared" ref="G66:H66" si="1">SUM(G67:G70)</f>
        <v>678307000</v>
      </c>
      <c r="H66" s="3">
        <f t="shared" si="1"/>
        <v>701938000</v>
      </c>
    </row>
    <row r="67" spans="5:8" ht="13" x14ac:dyDescent="0.25">
      <c r="E67" s="31" t="s">
        <v>85</v>
      </c>
      <c r="F67" s="7">
        <v>336403000</v>
      </c>
      <c r="G67" s="8">
        <v>344817000</v>
      </c>
      <c r="H67" s="9">
        <v>353616000</v>
      </c>
    </row>
    <row r="68" spans="5:8" ht="13" x14ac:dyDescent="0.25">
      <c r="E68" s="31" t="s">
        <v>86</v>
      </c>
      <c r="F68" s="10">
        <v>5909000</v>
      </c>
      <c r="G68" s="11">
        <v>6068000</v>
      </c>
      <c r="H68" s="12">
        <v>6232000</v>
      </c>
    </row>
    <row r="69" spans="5:8" ht="13" x14ac:dyDescent="0.25">
      <c r="E69" s="31" t="s">
        <v>87</v>
      </c>
      <c r="F69" s="10">
        <v>313473000</v>
      </c>
      <c r="G69" s="11">
        <v>327422000</v>
      </c>
      <c r="H69" s="12">
        <v>342090000</v>
      </c>
    </row>
    <row r="70" spans="5:8" x14ac:dyDescent="0.25">
      <c r="E70" s="6"/>
      <c r="F70" s="13"/>
      <c r="G70" s="14"/>
      <c r="H70" s="15"/>
    </row>
    <row r="71" spans="5:8" x14ac:dyDescent="0.25">
      <c r="F71" s="16"/>
      <c r="G71" s="16"/>
      <c r="H71" s="16"/>
    </row>
    <row r="72" spans="5:8" ht="14" x14ac:dyDescent="0.25">
      <c r="E72" s="32" t="s">
        <v>89</v>
      </c>
      <c r="F72" s="3">
        <f>SUM(F73:F77)</f>
        <v>23132000</v>
      </c>
      <c r="G72" s="3">
        <f t="shared" ref="G72:H72" si="2">SUM(G73:G77)</f>
        <v>23944000</v>
      </c>
      <c r="H72" s="3">
        <f t="shared" si="2"/>
        <v>10000000</v>
      </c>
    </row>
    <row r="73" spans="5:8" ht="13" x14ac:dyDescent="0.25">
      <c r="E73" s="31" t="s">
        <v>90</v>
      </c>
      <c r="F73" s="7">
        <v>13132000</v>
      </c>
      <c r="G73" s="8">
        <v>13944000</v>
      </c>
      <c r="H73" s="9"/>
    </row>
    <row r="74" spans="5:8" ht="13" x14ac:dyDescent="0.25">
      <c r="E74" s="33" t="s">
        <v>91</v>
      </c>
      <c r="F74" s="10">
        <v>10000000</v>
      </c>
      <c r="G74" s="11">
        <v>10000000</v>
      </c>
      <c r="H74" s="12">
        <v>10000000</v>
      </c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/>
      <c r="H76" s="12"/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335437000</v>
      </c>
      <c r="G85" s="3">
        <f t="shared" ref="G85:H85" si="3">SUM(G86:G93)</f>
        <v>338400000</v>
      </c>
      <c r="H85" s="3">
        <f t="shared" si="3"/>
        <v>368400000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>
        <v>1500000</v>
      </c>
      <c r="G87" s="34">
        <v>1500000</v>
      </c>
      <c r="H87" s="12"/>
    </row>
    <row r="88" spans="5:8" ht="13" x14ac:dyDescent="0.25">
      <c r="E88" s="31" t="s">
        <v>100</v>
      </c>
      <c r="F88" s="10">
        <v>7500000</v>
      </c>
      <c r="G88" s="11">
        <v>5000000</v>
      </c>
      <c r="H88" s="12">
        <v>5000000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9077000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>
        <v>317360000</v>
      </c>
      <c r="G93" s="14">
        <v>331900000</v>
      </c>
      <c r="H93" s="15">
        <v>363400000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65057000</v>
      </c>
      <c r="G95" s="21">
        <f t="shared" ref="G95:H95" si="4">SUM(G96:G100)</f>
        <v>67421000</v>
      </c>
      <c r="H95" s="21">
        <f t="shared" si="4"/>
        <v>70749000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53826000</v>
      </c>
      <c r="G97" s="11">
        <v>55925000</v>
      </c>
      <c r="H97" s="12">
        <v>58436000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>
        <v>5573000</v>
      </c>
      <c r="G99" s="11">
        <v>5657000</v>
      </c>
      <c r="H99" s="12">
        <v>6007000</v>
      </c>
    </row>
    <row r="100" spans="5:8" ht="13" x14ac:dyDescent="0.25">
      <c r="E100" s="31" t="s">
        <v>110</v>
      </c>
      <c r="F100" s="13">
        <v>5658000</v>
      </c>
      <c r="G100" s="14">
        <v>5839000</v>
      </c>
      <c r="H100" s="15">
        <v>6306000</v>
      </c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1018000</v>
      </c>
      <c r="G102" s="3">
        <f t="shared" ref="G102:H102" si="5">SUM(G103:G109)</f>
        <v>1018000</v>
      </c>
      <c r="H102" s="3">
        <f t="shared" si="5"/>
        <v>1018000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1018000</v>
      </c>
      <c r="G105" s="34">
        <v>1018000</v>
      </c>
      <c r="H105" s="12">
        <v>1018000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1383338000</v>
      </c>
      <c r="G128" s="18">
        <f>SUM(G45)</f>
        <v>1485774000</v>
      </c>
      <c r="H128" s="18">
        <f>SUM(H45)</f>
        <v>1540323000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L260"/>
  <sheetViews>
    <sheetView showGridLines="0" topLeftCell="A93" workbookViewId="0">
      <selection activeCell="F97" sqref="F97:H97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107029000</v>
      </c>
      <c r="G5" s="3">
        <v>112198000</v>
      </c>
      <c r="H5" s="3">
        <v>116376000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2718000</v>
      </c>
      <c r="G7" s="4">
        <f>SUM(G8:G19)</f>
        <v>2840000</v>
      </c>
      <c r="H7" s="4">
        <f>SUM(H8:H19)</f>
        <v>2967000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2718000</v>
      </c>
      <c r="G13" s="19">
        <v>2840000</v>
      </c>
      <c r="H13" s="19">
        <v>2967000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2242000</v>
      </c>
      <c r="G20" s="3">
        <f>SUM(G21:G29)</f>
        <v>1000000</v>
      </c>
      <c r="H20" s="3">
        <f>SUM(H21:H29)</f>
        <v>1138000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1242000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111989000</v>
      </c>
      <c r="G30" s="18">
        <f>+G5+G6+G7+G20</f>
        <v>116038000</v>
      </c>
      <c r="H30" s="18">
        <f>+H5+H6+H7+H20</f>
        <v>120481000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111989000</v>
      </c>
      <c r="G42" s="30">
        <f>+G30+G41</f>
        <v>116038000</v>
      </c>
      <c r="H42" s="30">
        <f>+H30+H41</f>
        <v>120481000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3062000</v>
      </c>
      <c r="G45" s="4">
        <f>SUM(G47+G53+G60+G66+G72+G79+G85+G95+G102+G111+G117+G123)</f>
        <v>2198000</v>
      </c>
      <c r="H45" s="4">
        <f>SUM(H47+H53+H60+H66+H72+H79+H85+H95+H102+H111+H117+H123)</f>
        <v>2247000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/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1560000</v>
      </c>
      <c r="G53" s="3">
        <f>SUM(G54:G58)</f>
        <v>1622000</v>
      </c>
      <c r="H53" s="3">
        <f>SUM(H54:H58)</f>
        <v>1671000</v>
      </c>
    </row>
    <row r="54" spans="5:8" ht="13" x14ac:dyDescent="0.25">
      <c r="E54" s="31" t="s">
        <v>78</v>
      </c>
      <c r="F54" s="7">
        <v>1560000</v>
      </c>
      <c r="G54" s="8">
        <v>1622000</v>
      </c>
      <c r="H54" s="9">
        <v>1671000</v>
      </c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/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/>
      <c r="H76" s="12"/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/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0</v>
      </c>
      <c r="G85" s="3">
        <f t="shared" ref="G85:H85" si="0">SUM(G86:G93)</f>
        <v>0</v>
      </c>
      <c r="H85" s="3">
        <f t="shared" si="0"/>
        <v>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0</v>
      </c>
      <c r="G95" s="21">
        <f t="shared" ref="G95:H95" si="1">SUM(G96:G100)</f>
        <v>0</v>
      </c>
      <c r="H95" s="21">
        <f t="shared" si="1"/>
        <v>0</v>
      </c>
    </row>
    <row r="96" spans="5:8" ht="13" x14ac:dyDescent="0.25">
      <c r="E96" s="31" t="s">
        <v>106</v>
      </c>
      <c r="F96" s="7"/>
      <c r="G96" s="8"/>
      <c r="H96" s="9"/>
    </row>
    <row r="97" spans="5:12" ht="13" x14ac:dyDescent="0.25">
      <c r="E97" s="31" t="s">
        <v>107</v>
      </c>
      <c r="F97" s="10"/>
      <c r="G97" s="11"/>
      <c r="H97" s="12"/>
      <c r="J97" s="21"/>
      <c r="K97" s="21"/>
      <c r="L97" s="21"/>
    </row>
    <row r="98" spans="5:12" ht="13" x14ac:dyDescent="0.25">
      <c r="E98" s="31" t="s">
        <v>108</v>
      </c>
      <c r="F98" s="10"/>
      <c r="G98" s="11"/>
      <c r="H98" s="12"/>
    </row>
    <row r="99" spans="5:12" ht="13" x14ac:dyDescent="0.25">
      <c r="E99" s="31" t="s">
        <v>109</v>
      </c>
      <c r="F99" s="10"/>
      <c r="G99" s="11"/>
      <c r="H99" s="12"/>
    </row>
    <row r="100" spans="5:12" ht="13" x14ac:dyDescent="0.25">
      <c r="E100" s="31" t="s">
        <v>110</v>
      </c>
      <c r="F100" s="13"/>
      <c r="G100" s="14"/>
      <c r="H100" s="15"/>
    </row>
    <row r="101" spans="5:12" x14ac:dyDescent="0.25">
      <c r="F101" s="16"/>
      <c r="G101" s="16"/>
      <c r="H101" s="16"/>
    </row>
    <row r="102" spans="5:12" ht="14" x14ac:dyDescent="0.25">
      <c r="E102" s="32" t="s">
        <v>111</v>
      </c>
      <c r="F102" s="3">
        <f>SUM(F103:F109)</f>
        <v>1502000</v>
      </c>
      <c r="G102" s="3">
        <f t="shared" ref="G102:H102" si="2">SUM(G103:G109)</f>
        <v>576000</v>
      </c>
      <c r="H102" s="3">
        <f t="shared" si="2"/>
        <v>576000</v>
      </c>
    </row>
    <row r="103" spans="5:12" ht="13" x14ac:dyDescent="0.25">
      <c r="E103" s="31" t="s">
        <v>112</v>
      </c>
      <c r="F103" s="7"/>
      <c r="G103" s="8"/>
      <c r="H103" s="9"/>
    </row>
    <row r="104" spans="5:12" ht="13" x14ac:dyDescent="0.25">
      <c r="E104" s="31" t="s">
        <v>113</v>
      </c>
      <c r="F104" s="10"/>
      <c r="G104" s="11"/>
      <c r="H104" s="12"/>
    </row>
    <row r="105" spans="5:12" ht="13" x14ac:dyDescent="0.25">
      <c r="E105" s="31" t="s">
        <v>114</v>
      </c>
      <c r="F105" s="10">
        <v>76000</v>
      </c>
      <c r="G105" s="34">
        <v>76000</v>
      </c>
      <c r="H105" s="12">
        <v>76000</v>
      </c>
    </row>
    <row r="106" spans="5:12" ht="13" x14ac:dyDescent="0.25">
      <c r="E106" s="31" t="s">
        <v>115</v>
      </c>
      <c r="F106" s="10"/>
      <c r="G106" s="11"/>
      <c r="H106" s="12"/>
    </row>
    <row r="107" spans="5:12" ht="13" x14ac:dyDescent="0.25">
      <c r="E107" s="31" t="s">
        <v>116</v>
      </c>
      <c r="F107" s="10"/>
      <c r="G107" s="11"/>
      <c r="H107" s="12"/>
    </row>
    <row r="108" spans="5:12" ht="13" x14ac:dyDescent="0.25">
      <c r="E108" s="31" t="s">
        <v>117</v>
      </c>
      <c r="F108" s="10"/>
      <c r="G108" s="11"/>
      <c r="H108" s="12"/>
    </row>
    <row r="109" spans="5:12" ht="13" x14ac:dyDescent="0.25">
      <c r="E109" s="31" t="s">
        <v>118</v>
      </c>
      <c r="F109" s="13">
        <v>1426000</v>
      </c>
      <c r="G109" s="14">
        <v>500000</v>
      </c>
      <c r="H109" s="15">
        <v>500000</v>
      </c>
    </row>
    <row r="110" spans="5:12" x14ac:dyDescent="0.25">
      <c r="F110" s="16"/>
      <c r="G110" s="16"/>
      <c r="H110" s="16"/>
    </row>
    <row r="111" spans="5:12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12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3062000</v>
      </c>
      <c r="G128" s="18">
        <f>SUM(G45)</f>
        <v>2198000</v>
      </c>
      <c r="H128" s="18">
        <f>SUM(H45)</f>
        <v>2247000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L260"/>
  <sheetViews>
    <sheetView showGridLines="0" topLeftCell="A96" workbookViewId="0">
      <selection activeCell="H110" sqref="H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258729000</v>
      </c>
      <c r="G5" s="3">
        <v>270375000</v>
      </c>
      <c r="H5" s="3">
        <v>286213000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2888000</v>
      </c>
      <c r="G7" s="4">
        <f>SUM(G8:G19)</f>
        <v>3018000</v>
      </c>
      <c r="H7" s="4">
        <f>SUM(H8:H19)</f>
        <v>3153000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2888000</v>
      </c>
      <c r="G13" s="19">
        <v>3018000</v>
      </c>
      <c r="H13" s="19">
        <v>3153000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3405000</v>
      </c>
      <c r="G20" s="3">
        <f>SUM(G21:G29)</f>
        <v>1000000</v>
      </c>
      <c r="H20" s="3">
        <f>SUM(H21:H29)</f>
        <v>1138000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2405000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265022000</v>
      </c>
      <c r="G30" s="18">
        <f>+G5+G6+G7+G20</f>
        <v>274393000</v>
      </c>
      <c r="H30" s="18">
        <f>+H5+H6+H7+H20</f>
        <v>290504000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265022000</v>
      </c>
      <c r="G42" s="30">
        <f>+G30+G41</f>
        <v>274393000</v>
      </c>
      <c r="H42" s="30">
        <f>+H30+H41</f>
        <v>290504000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5636000</v>
      </c>
      <c r="G45" s="4">
        <f>SUM(G47+G53+G60+G66+G72+G79+G85+G95+G102+G111+G117+G123)</f>
        <v>2198000</v>
      </c>
      <c r="H45" s="4">
        <f>SUM(H47+H53+H60+H66+H72+H79+H85+H95+H102+H111+H117+H123)</f>
        <v>2247000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/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1560000</v>
      </c>
      <c r="G53" s="3">
        <f>SUM(G54:G58)</f>
        <v>1622000</v>
      </c>
      <c r="H53" s="3">
        <f>SUM(H54:H58)</f>
        <v>1671000</v>
      </c>
    </row>
    <row r="54" spans="5:8" ht="13" x14ac:dyDescent="0.25">
      <c r="E54" s="31" t="s">
        <v>78</v>
      </c>
      <c r="F54" s="7">
        <v>1560000</v>
      </c>
      <c r="G54" s="8">
        <v>1622000</v>
      </c>
      <c r="H54" s="9">
        <v>1671000</v>
      </c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>
        <f>SUM(F73:F77)</f>
        <v>3500000</v>
      </c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>
        <v>939000</v>
      </c>
      <c r="H76" s="12">
        <v>982000</v>
      </c>
    </row>
    <row r="77" spans="5:8" ht="13" x14ac:dyDescent="0.25">
      <c r="E77" s="33" t="s">
        <v>94</v>
      </c>
      <c r="F77" s="13">
        <v>3500000</v>
      </c>
      <c r="G77" s="14"/>
      <c r="H77" s="15"/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/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0</v>
      </c>
      <c r="G85" s="3">
        <f t="shared" ref="G85:H85" si="0">SUM(G86:G93)</f>
        <v>0</v>
      </c>
      <c r="H85" s="3">
        <f t="shared" si="0"/>
        <v>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0</v>
      </c>
      <c r="G95" s="21">
        <f t="shared" ref="G95:H95" si="1">SUM(G96:G100)</f>
        <v>0</v>
      </c>
      <c r="H95" s="21">
        <f t="shared" si="1"/>
        <v>0</v>
      </c>
    </row>
    <row r="96" spans="5:8" ht="13" x14ac:dyDescent="0.25">
      <c r="E96" s="31" t="s">
        <v>106</v>
      </c>
      <c r="F96" s="7"/>
      <c r="G96" s="8"/>
      <c r="H96" s="9"/>
    </row>
    <row r="97" spans="5:12" ht="13" x14ac:dyDescent="0.25">
      <c r="E97" s="31" t="s">
        <v>107</v>
      </c>
      <c r="F97" s="10"/>
      <c r="G97" s="11"/>
      <c r="H97" s="12"/>
    </row>
    <row r="98" spans="5:12" ht="13" x14ac:dyDescent="0.25">
      <c r="E98" s="31" t="s">
        <v>108</v>
      </c>
      <c r="F98" s="10"/>
      <c r="G98" s="11"/>
      <c r="H98" s="12"/>
    </row>
    <row r="99" spans="5:12" ht="13" x14ac:dyDescent="0.25">
      <c r="E99" s="31" t="s">
        <v>109</v>
      </c>
      <c r="F99" s="10"/>
      <c r="G99" s="11"/>
      <c r="H99" s="12"/>
    </row>
    <row r="100" spans="5:12" ht="13" x14ac:dyDescent="0.25">
      <c r="E100" s="31" t="s">
        <v>110</v>
      </c>
      <c r="F100" s="13"/>
      <c r="G100" s="14"/>
      <c r="H100" s="15"/>
    </row>
    <row r="101" spans="5:12" x14ac:dyDescent="0.25">
      <c r="F101" s="16"/>
      <c r="G101" s="16"/>
      <c r="H101" s="16"/>
    </row>
    <row r="102" spans="5:12" ht="14" x14ac:dyDescent="0.25">
      <c r="E102" s="32" t="s">
        <v>111</v>
      </c>
      <c r="F102" s="3">
        <f>SUM(F103:F109)</f>
        <v>576000</v>
      </c>
      <c r="G102" s="3">
        <f t="shared" ref="G102:H102" si="2">SUM(G103:G109)</f>
        <v>576000</v>
      </c>
      <c r="H102" s="3">
        <f t="shared" si="2"/>
        <v>576000</v>
      </c>
    </row>
    <row r="103" spans="5:12" ht="13" x14ac:dyDescent="0.25">
      <c r="E103" s="31" t="s">
        <v>112</v>
      </c>
      <c r="F103" s="7"/>
      <c r="G103" s="8"/>
      <c r="H103" s="9"/>
    </row>
    <row r="104" spans="5:12" ht="13" x14ac:dyDescent="0.25">
      <c r="E104" s="31" t="s">
        <v>113</v>
      </c>
      <c r="F104" s="10"/>
      <c r="G104" s="11"/>
      <c r="H104" s="12"/>
    </row>
    <row r="105" spans="5:12" ht="13" x14ac:dyDescent="0.25">
      <c r="E105" s="31" t="s">
        <v>114</v>
      </c>
      <c r="F105" s="10">
        <v>76000</v>
      </c>
      <c r="G105" s="11">
        <v>76000</v>
      </c>
      <c r="H105" s="12">
        <v>76000</v>
      </c>
      <c r="J105" s="21"/>
      <c r="K105" s="21"/>
      <c r="L105" s="21"/>
    </row>
    <row r="106" spans="5:12" ht="13" x14ac:dyDescent="0.25">
      <c r="E106" s="31" t="s">
        <v>115</v>
      </c>
      <c r="F106" s="10"/>
      <c r="G106" s="11"/>
      <c r="H106" s="12"/>
    </row>
    <row r="107" spans="5:12" ht="13" x14ac:dyDescent="0.25">
      <c r="E107" s="31" t="s">
        <v>116</v>
      </c>
      <c r="F107" s="10"/>
      <c r="G107" s="11"/>
      <c r="H107" s="12"/>
    </row>
    <row r="108" spans="5:12" ht="13" x14ac:dyDescent="0.25">
      <c r="E108" s="31" t="s">
        <v>117</v>
      </c>
      <c r="F108" s="10"/>
      <c r="G108" s="11"/>
      <c r="H108" s="12"/>
    </row>
    <row r="109" spans="5:12" ht="13" x14ac:dyDescent="0.25">
      <c r="E109" s="31" t="s">
        <v>118</v>
      </c>
      <c r="F109" s="13">
        <v>500000</v>
      </c>
      <c r="G109" s="14">
        <v>500000</v>
      </c>
      <c r="H109" s="15">
        <v>500000</v>
      </c>
    </row>
    <row r="110" spans="5:12" x14ac:dyDescent="0.25">
      <c r="F110" s="16"/>
      <c r="G110" s="16"/>
      <c r="H110" s="16"/>
    </row>
    <row r="111" spans="5:12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12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5636000</v>
      </c>
      <c r="G128" s="18">
        <f>SUM(G45)</f>
        <v>2198000</v>
      </c>
      <c r="H128" s="18">
        <f>SUM(H45)</f>
        <v>2247000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L260"/>
  <sheetViews>
    <sheetView showGridLines="0" topLeftCell="A99" workbookViewId="0">
      <selection activeCell="K128" sqref="K128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84437000</v>
      </c>
      <c r="G5" s="3">
        <v>88501000</v>
      </c>
      <c r="H5" s="3">
        <v>90551000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2846000</v>
      </c>
      <c r="G7" s="4">
        <f>SUM(G8:G19)</f>
        <v>2974000</v>
      </c>
      <c r="H7" s="4">
        <f>SUM(H8:H19)</f>
        <v>3107000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2846000</v>
      </c>
      <c r="G13" s="19">
        <v>2974000</v>
      </c>
      <c r="H13" s="19">
        <v>3107000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2192000</v>
      </c>
      <c r="G20" s="3">
        <f>SUM(G21:G29)</f>
        <v>1000000</v>
      </c>
      <c r="H20" s="3">
        <f>SUM(H21:H29)</f>
        <v>1138000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1192000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89475000</v>
      </c>
      <c r="G30" s="18">
        <f>+G5+G6+G7+G20</f>
        <v>92475000</v>
      </c>
      <c r="H30" s="18">
        <f>+H5+H6+H7+H20</f>
        <v>94796000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89475000</v>
      </c>
      <c r="G42" s="30">
        <f>+G30+G41</f>
        <v>92475000</v>
      </c>
      <c r="H42" s="30">
        <f>+H30+H41</f>
        <v>94796000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2617000</v>
      </c>
      <c r="G45" s="4">
        <f>SUM(G47+G53+G60+G66+G72+G79+G85+G95+G102+G111+G117+G123)</f>
        <v>2179000</v>
      </c>
      <c r="H45" s="4">
        <f>SUM(H47+H53+H60+H66+H72+H79+H85+H95+H102+H111+H117+H123)</f>
        <v>2228000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500000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500000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1560000</v>
      </c>
      <c r="G53" s="3">
        <f>SUM(G54:G58)</f>
        <v>1622000</v>
      </c>
      <c r="H53" s="3">
        <f>SUM(H54:H58)</f>
        <v>1671000</v>
      </c>
    </row>
    <row r="54" spans="5:8" ht="13" x14ac:dyDescent="0.25">
      <c r="E54" s="31" t="s">
        <v>78</v>
      </c>
      <c r="F54" s="7">
        <v>1560000</v>
      </c>
      <c r="G54" s="8">
        <v>1622000</v>
      </c>
      <c r="H54" s="9">
        <v>1671000</v>
      </c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/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/>
      <c r="H76" s="12"/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/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0</v>
      </c>
      <c r="G85" s="3">
        <f t="shared" ref="G85:H85" si="0">SUM(G86:G93)</f>
        <v>0</v>
      </c>
      <c r="H85" s="3">
        <f t="shared" si="0"/>
        <v>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0</v>
      </c>
      <c r="G95" s="21">
        <f t="shared" ref="G95:H95" si="1">SUM(G96:G100)</f>
        <v>0</v>
      </c>
      <c r="H95" s="21">
        <f t="shared" si="1"/>
        <v>0</v>
      </c>
    </row>
    <row r="96" spans="5:8" ht="13" x14ac:dyDescent="0.25">
      <c r="E96" s="31" t="s">
        <v>106</v>
      </c>
      <c r="F96" s="7"/>
      <c r="G96" s="8"/>
      <c r="H96" s="9"/>
    </row>
    <row r="97" spans="5:12" ht="13" x14ac:dyDescent="0.25">
      <c r="E97" s="31" t="s">
        <v>107</v>
      </c>
      <c r="F97" s="10"/>
      <c r="G97" s="11"/>
      <c r="H97" s="12"/>
    </row>
    <row r="98" spans="5:12" ht="13" x14ac:dyDescent="0.25">
      <c r="E98" s="31" t="s">
        <v>108</v>
      </c>
      <c r="F98" s="10"/>
      <c r="G98" s="11"/>
      <c r="H98" s="12"/>
    </row>
    <row r="99" spans="5:12" ht="13" x14ac:dyDescent="0.25">
      <c r="E99" s="31" t="s">
        <v>109</v>
      </c>
      <c r="F99" s="10"/>
      <c r="G99" s="11"/>
      <c r="H99" s="12"/>
    </row>
    <row r="100" spans="5:12" ht="13" x14ac:dyDescent="0.25">
      <c r="E100" s="31" t="s">
        <v>110</v>
      </c>
      <c r="F100" s="13"/>
      <c r="G100" s="14"/>
      <c r="H100" s="15"/>
    </row>
    <row r="101" spans="5:12" x14ac:dyDescent="0.25">
      <c r="F101" s="16"/>
      <c r="G101" s="16"/>
      <c r="H101" s="16"/>
    </row>
    <row r="102" spans="5:12" ht="14" x14ac:dyDescent="0.25">
      <c r="E102" s="32" t="s">
        <v>111</v>
      </c>
      <c r="F102" s="3">
        <f>SUM(F103:F109)</f>
        <v>557000</v>
      </c>
      <c r="G102" s="3">
        <f t="shared" ref="G102:H102" si="2">SUM(G103:G109)</f>
        <v>557000</v>
      </c>
      <c r="H102" s="3">
        <f t="shared" si="2"/>
        <v>557000</v>
      </c>
    </row>
    <row r="103" spans="5:12" ht="13" x14ac:dyDescent="0.25">
      <c r="E103" s="31" t="s">
        <v>112</v>
      </c>
      <c r="F103" s="7"/>
      <c r="G103" s="8"/>
      <c r="H103" s="9"/>
    </row>
    <row r="104" spans="5:12" ht="13" x14ac:dyDescent="0.25">
      <c r="E104" s="31" t="s">
        <v>113</v>
      </c>
      <c r="F104" s="10"/>
      <c r="G104" s="11"/>
      <c r="H104" s="12"/>
    </row>
    <row r="105" spans="5:12" ht="13" x14ac:dyDescent="0.25">
      <c r="E105" s="31" t="s">
        <v>114</v>
      </c>
      <c r="F105" s="10">
        <v>57000</v>
      </c>
      <c r="G105" s="11">
        <v>57000</v>
      </c>
      <c r="H105" s="12">
        <v>57000</v>
      </c>
      <c r="J105" s="21"/>
      <c r="K105" s="21"/>
      <c r="L105" s="21"/>
    </row>
    <row r="106" spans="5:12" ht="13" x14ac:dyDescent="0.25">
      <c r="E106" s="31" t="s">
        <v>115</v>
      </c>
      <c r="F106" s="10"/>
      <c r="G106" s="11"/>
      <c r="H106" s="12"/>
    </row>
    <row r="107" spans="5:12" ht="13" x14ac:dyDescent="0.25">
      <c r="E107" s="31" t="s">
        <v>116</v>
      </c>
      <c r="F107" s="10"/>
      <c r="G107" s="11"/>
      <c r="H107" s="12"/>
    </row>
    <row r="108" spans="5:12" ht="13" x14ac:dyDescent="0.25">
      <c r="E108" s="31" t="s">
        <v>117</v>
      </c>
      <c r="F108" s="10"/>
      <c r="G108" s="11"/>
      <c r="H108" s="12"/>
    </row>
    <row r="109" spans="5:12" ht="13" x14ac:dyDescent="0.25">
      <c r="E109" s="31" t="s">
        <v>118</v>
      </c>
      <c r="F109" s="13">
        <v>500000</v>
      </c>
      <c r="G109" s="14">
        <v>500000</v>
      </c>
      <c r="H109" s="15">
        <v>500000</v>
      </c>
    </row>
    <row r="110" spans="5:12" x14ac:dyDescent="0.25">
      <c r="F110" s="16"/>
      <c r="G110" s="16"/>
      <c r="H110" s="16"/>
    </row>
    <row r="111" spans="5:12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12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2617000</v>
      </c>
      <c r="G128" s="18">
        <f>SUM(G45)</f>
        <v>2179000</v>
      </c>
      <c r="H128" s="18">
        <f>SUM(H45)</f>
        <v>2228000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1" workbookViewId="0">
      <selection activeCell="H110" sqref="H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178333000</v>
      </c>
      <c r="G5" s="3">
        <v>186631000</v>
      </c>
      <c r="H5" s="3">
        <v>195195000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2754000</v>
      </c>
      <c r="G7" s="4">
        <f>SUM(G8:G19)</f>
        <v>2721000</v>
      </c>
      <c r="H7" s="4">
        <f>SUM(H8:H19)</f>
        <v>2843000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2754000</v>
      </c>
      <c r="G13" s="19">
        <v>2721000</v>
      </c>
      <c r="H13" s="19">
        <v>2843000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7180000</v>
      </c>
      <c r="G20" s="3">
        <f>SUM(G21:G29)</f>
        <v>6000000</v>
      </c>
      <c r="H20" s="3">
        <f>SUM(H21:H29)</f>
        <v>1100000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2180000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4000000</v>
      </c>
      <c r="G26" s="11">
        <v>5000000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188267000</v>
      </c>
      <c r="G30" s="18">
        <f>+G5+G6+G7+G20</f>
        <v>195352000</v>
      </c>
      <c r="H30" s="18">
        <f>+H5+H6+H7+H20</f>
        <v>199138000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188267000</v>
      </c>
      <c r="G42" s="30">
        <f>+G30+G41</f>
        <v>195352000</v>
      </c>
      <c r="H42" s="30">
        <f>+H30+H41</f>
        <v>199138000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11041000</v>
      </c>
      <c r="G45" s="4">
        <f>SUM(G47+G53+G60+G66+G72+G79+G85+G95+G102+G111+G117+G123)</f>
        <v>7122000</v>
      </c>
      <c r="H45" s="4">
        <f>SUM(H47+H53+H60+H66+H72+H79+H85+H95+H102+H111+H117+H123)</f>
        <v>7171000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1560000</v>
      </c>
      <c r="G53" s="3">
        <f>SUM(G54:G58)</f>
        <v>1622000</v>
      </c>
      <c r="H53" s="3">
        <f>SUM(H54:H58)</f>
        <v>1671000</v>
      </c>
    </row>
    <row r="54" spans="5:8" ht="13" x14ac:dyDescent="0.25">
      <c r="E54" s="31" t="s">
        <v>78</v>
      </c>
      <c r="F54" s="7">
        <v>1560000</v>
      </c>
      <c r="G54" s="8">
        <v>1622000</v>
      </c>
      <c r="H54" s="9">
        <v>1671000</v>
      </c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/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>
        <v>939000</v>
      </c>
      <c r="H76" s="12">
        <v>982000</v>
      </c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5000000</v>
      </c>
      <c r="G85" s="3">
        <f t="shared" ref="G85:H85" si="0">SUM(G86:G93)</f>
        <v>5000000</v>
      </c>
      <c r="H85" s="3">
        <f t="shared" si="0"/>
        <v>5000000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5000000</v>
      </c>
      <c r="G88" s="11">
        <v>5000000</v>
      </c>
      <c r="H88" s="12">
        <v>5000000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0</v>
      </c>
      <c r="G95" s="21">
        <f t="shared" ref="G95:H95" si="1">SUM(G96:G100)</f>
        <v>0</v>
      </c>
      <c r="H95" s="21">
        <f t="shared" si="1"/>
        <v>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4481000</v>
      </c>
      <c r="G102" s="3">
        <f t="shared" ref="G102:H102" si="2">SUM(G103:G109)</f>
        <v>500000</v>
      </c>
      <c r="H102" s="3">
        <f t="shared" si="2"/>
        <v>500000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/>
      <c r="G105" s="11"/>
      <c r="H105" s="12"/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4481000</v>
      </c>
      <c r="G109" s="14">
        <v>500000</v>
      </c>
      <c r="H109" s="15">
        <v>500000</v>
      </c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11041000</v>
      </c>
      <c r="G128" s="18">
        <f>SUM(G45)</f>
        <v>7122000</v>
      </c>
      <c r="H128" s="18">
        <f>SUM(H45)</f>
        <v>7171000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3" workbookViewId="0">
      <selection activeCell="H110" sqref="H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37712000</v>
      </c>
      <c r="G5" s="3">
        <v>39519000</v>
      </c>
      <c r="H5" s="3">
        <v>39214000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2063000</v>
      </c>
      <c r="G7" s="4">
        <f>SUM(G8:G19)</f>
        <v>2156000</v>
      </c>
      <c r="H7" s="4">
        <f>SUM(H8:H19)</f>
        <v>2252000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2063000</v>
      </c>
      <c r="G13" s="19">
        <v>2156000</v>
      </c>
      <c r="H13" s="19">
        <v>2252000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3451000</v>
      </c>
      <c r="G20" s="3">
        <f>SUM(G21:G29)</f>
        <v>1000000</v>
      </c>
      <c r="H20" s="3">
        <f>SUM(H21:H29)</f>
        <v>1100000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2451000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43226000</v>
      </c>
      <c r="G30" s="18">
        <f>+G5+G6+G7+G20</f>
        <v>42675000</v>
      </c>
      <c r="H30" s="18">
        <f>+H5+H6+H7+H20</f>
        <v>42566000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43226000</v>
      </c>
      <c r="G42" s="30">
        <f>+G30+G41</f>
        <v>42675000</v>
      </c>
      <c r="H42" s="30">
        <f>+H30+H41</f>
        <v>42566000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1040000</v>
      </c>
      <c r="G45" s="4">
        <f>SUM(G47+G53+G60+G66+G72+G79+G85+G95+G102+G111+G117+G123)</f>
        <v>1081000</v>
      </c>
      <c r="H45" s="4">
        <f>SUM(H47+H53+H60+H66+H72+H79+H85+H95+H102+H111+H117+H123)</f>
        <v>1113000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/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540000</v>
      </c>
      <c r="G53" s="3">
        <f>SUM(G54:G58)</f>
        <v>581000</v>
      </c>
      <c r="H53" s="3">
        <f>SUM(H54:H58)</f>
        <v>613000</v>
      </c>
    </row>
    <row r="54" spans="5:8" ht="13" x14ac:dyDescent="0.25">
      <c r="E54" s="31" t="s">
        <v>78</v>
      </c>
      <c r="F54" s="7">
        <v>540000</v>
      </c>
      <c r="G54" s="8">
        <v>581000</v>
      </c>
      <c r="H54" s="9">
        <v>613000</v>
      </c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/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/>
      <c r="H76" s="12"/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/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0</v>
      </c>
      <c r="G85" s="3">
        <f t="shared" ref="G85:H85" si="0">SUM(G86:G93)</f>
        <v>0</v>
      </c>
      <c r="H85" s="3">
        <f t="shared" si="0"/>
        <v>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0</v>
      </c>
      <c r="G95" s="21">
        <f t="shared" ref="G95:H95" si="1">SUM(G96:G100)</f>
        <v>0</v>
      </c>
      <c r="H95" s="21">
        <f t="shared" si="1"/>
        <v>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500000</v>
      </c>
      <c r="G102" s="3">
        <f t="shared" ref="G102:H102" si="2">SUM(G103:G109)</f>
        <v>500000</v>
      </c>
      <c r="H102" s="3">
        <f t="shared" si="2"/>
        <v>500000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/>
      <c r="G105" s="11"/>
      <c r="H105" s="12"/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500000</v>
      </c>
      <c r="G109" s="14">
        <v>500000</v>
      </c>
      <c r="H109" s="15">
        <v>500000</v>
      </c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1040000</v>
      </c>
      <c r="G128" s="18">
        <f>SUM(G45)</f>
        <v>1081000</v>
      </c>
      <c r="H128" s="18">
        <f>SUM(H45)</f>
        <v>1113000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1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76264000</v>
      </c>
      <c r="G5" s="3">
        <v>82658000</v>
      </c>
      <c r="H5" s="3">
        <v>89585000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44041000</v>
      </c>
      <c r="G7" s="4">
        <f>SUM(G8:G19)</f>
        <v>61326000</v>
      </c>
      <c r="H7" s="4">
        <f>SUM(H8:H19)</f>
        <v>68701000</v>
      </c>
    </row>
    <row r="8" spans="5:8" ht="13" x14ac:dyDescent="0.3">
      <c r="E8" s="26" t="s">
        <v>11</v>
      </c>
      <c r="F8" s="11">
        <v>24716000</v>
      </c>
      <c r="G8" s="11">
        <v>25672000</v>
      </c>
      <c r="H8" s="11">
        <v>26669000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8325000</v>
      </c>
      <c r="G11" s="11">
        <v>10000000</v>
      </c>
      <c r="H11" s="11">
        <v>15000000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11000000</v>
      </c>
      <c r="G16" s="11">
        <v>25654000</v>
      </c>
      <c r="H16" s="11">
        <v>27032000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4799000</v>
      </c>
      <c r="G20" s="3">
        <f>SUM(G21:G29)</f>
        <v>1771000</v>
      </c>
      <c r="H20" s="3">
        <f>SUM(H21:H29)</f>
        <v>1909000</v>
      </c>
    </row>
    <row r="21" spans="5:8" ht="13" x14ac:dyDescent="0.3">
      <c r="E21" s="26" t="s">
        <v>24</v>
      </c>
      <c r="F21" s="19">
        <v>1771000</v>
      </c>
      <c r="G21" s="19">
        <v>1771000</v>
      </c>
      <c r="H21" s="19">
        <v>1909000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3028000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125104000</v>
      </c>
      <c r="G30" s="18">
        <f>+G5+G6+G7+G20</f>
        <v>145755000</v>
      </c>
      <c r="H30" s="18">
        <f>+H5+H6+H7+H20</f>
        <v>160195000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125104000</v>
      </c>
      <c r="G42" s="30">
        <f>+G30+G41</f>
        <v>145755000</v>
      </c>
      <c r="H42" s="30">
        <f>+H30+H41</f>
        <v>160195000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18735000</v>
      </c>
      <c r="G45" s="4">
        <f>SUM(G47+G53+G60+G66+G72+G79+G85+G95+G102+G111+G117+G123)</f>
        <v>22864000</v>
      </c>
      <c r="H45" s="4">
        <f>SUM(H47+H53+H60+H66+H72+H79+H85+H95+H102+H111+H117+H123)</f>
        <v>30252000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18641000</v>
      </c>
      <c r="G85" s="3">
        <f t="shared" ref="G85:H85" si="0">SUM(G86:G93)</f>
        <v>13707000</v>
      </c>
      <c r="H85" s="3">
        <f t="shared" si="0"/>
        <v>20695000</v>
      </c>
    </row>
    <row r="86" spans="5:8" ht="13" x14ac:dyDescent="0.25">
      <c r="E86" s="31" t="s">
        <v>98</v>
      </c>
      <c r="F86" s="7">
        <v>945000</v>
      </c>
      <c r="G86" s="8">
        <v>95000</v>
      </c>
      <c r="H86" s="9">
        <v>95000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>
        <v>1612000</v>
      </c>
      <c r="H92" s="12"/>
    </row>
    <row r="93" spans="5:8" ht="13" x14ac:dyDescent="0.25">
      <c r="E93" s="31" t="s">
        <v>119</v>
      </c>
      <c r="F93" s="13">
        <v>17696000</v>
      </c>
      <c r="G93" s="14">
        <v>12000000</v>
      </c>
      <c r="H93" s="15">
        <v>20600000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9038000</v>
      </c>
      <c r="G95" s="21">
        <f t="shared" ref="G95:H95" si="1">SUM(G96:G100)</f>
        <v>9063000</v>
      </c>
      <c r="H95" s="21">
        <f t="shared" si="1"/>
        <v>9463000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3224000</v>
      </c>
      <c r="G97" s="11">
        <v>3350000</v>
      </c>
      <c r="H97" s="12">
        <v>3500000</v>
      </c>
    </row>
    <row r="98" spans="5:8" ht="13" x14ac:dyDescent="0.25">
      <c r="E98" s="31" t="s">
        <v>108</v>
      </c>
      <c r="F98" s="10">
        <v>5814000</v>
      </c>
      <c r="G98" s="11">
        <v>5713000</v>
      </c>
      <c r="H98" s="12">
        <v>5963000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94000</v>
      </c>
      <c r="G102" s="3">
        <f t="shared" ref="G102:H102" si="2">SUM(G103:G109)</f>
        <v>94000</v>
      </c>
      <c r="H102" s="3">
        <f t="shared" si="2"/>
        <v>94000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94000</v>
      </c>
      <c r="G105" s="11">
        <v>94000</v>
      </c>
      <c r="H105" s="12">
        <v>94000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18735000</v>
      </c>
      <c r="G128" s="18">
        <f>SUM(G45)</f>
        <v>22864000</v>
      </c>
      <c r="H128" s="18">
        <f>SUM(H45)</f>
        <v>30252000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4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67058000</v>
      </c>
      <c r="G5" s="3">
        <v>72683000</v>
      </c>
      <c r="H5" s="3">
        <v>77823000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60893000</v>
      </c>
      <c r="G7" s="4">
        <f>SUM(G8:G19)</f>
        <v>40972000</v>
      </c>
      <c r="H7" s="4">
        <f>SUM(H8:H19)</f>
        <v>38485000</v>
      </c>
    </row>
    <row r="8" spans="5:8" ht="13" x14ac:dyDescent="0.3">
      <c r="E8" s="26" t="s">
        <v>11</v>
      </c>
      <c r="F8" s="11">
        <v>17896000</v>
      </c>
      <c r="G8" s="11">
        <v>18522000</v>
      </c>
      <c r="H8" s="11">
        <v>19174000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37997000</v>
      </c>
      <c r="G11" s="11">
        <v>12000000</v>
      </c>
      <c r="H11" s="11">
        <v>8300000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5000000</v>
      </c>
      <c r="G16" s="11">
        <v>10450000</v>
      </c>
      <c r="H16" s="11">
        <v>11011000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3790000</v>
      </c>
      <c r="G20" s="3">
        <f>SUM(G21:G29)</f>
        <v>2132000</v>
      </c>
      <c r="H20" s="3">
        <f>SUM(H21:H29)</f>
        <v>2270000</v>
      </c>
    </row>
    <row r="21" spans="5:8" ht="13" x14ac:dyDescent="0.3">
      <c r="E21" s="26" t="s">
        <v>24</v>
      </c>
      <c r="F21" s="19">
        <v>2132000</v>
      </c>
      <c r="G21" s="19">
        <v>2132000</v>
      </c>
      <c r="H21" s="19">
        <v>2270000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1658000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131741000</v>
      </c>
      <c r="G30" s="18">
        <f>+G5+G6+G7+G20</f>
        <v>115787000</v>
      </c>
      <c r="H30" s="18">
        <f>+H5+H6+H7+H20</f>
        <v>118578000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46428000</v>
      </c>
      <c r="G32" s="3">
        <f>SUM(G33:G38)</f>
        <v>15867000</v>
      </c>
      <c r="H32" s="3">
        <f>SUM(H33:H38)</f>
        <v>16569000</v>
      </c>
    </row>
    <row r="33" spans="5:8" ht="13" x14ac:dyDescent="0.3">
      <c r="E33" s="26" t="s">
        <v>18</v>
      </c>
      <c r="F33" s="11">
        <v>15153000</v>
      </c>
      <c r="G33" s="11">
        <v>15867000</v>
      </c>
      <c r="H33" s="11">
        <v>16569000</v>
      </c>
    </row>
    <row r="34" spans="5:8" ht="13" x14ac:dyDescent="0.3">
      <c r="E34" s="26" t="s">
        <v>34</v>
      </c>
      <c r="F34" s="11">
        <v>31275000</v>
      </c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46428000</v>
      </c>
      <c r="G41" s="30">
        <f>+G32+G39</f>
        <v>15867000</v>
      </c>
      <c r="H41" s="30">
        <f>+H32+H39</f>
        <v>16569000</v>
      </c>
    </row>
    <row r="42" spans="5:8" ht="14" x14ac:dyDescent="0.3">
      <c r="E42" s="29" t="s">
        <v>39</v>
      </c>
      <c r="F42" s="30">
        <f>+F30+F41</f>
        <v>178169000</v>
      </c>
      <c r="G42" s="30">
        <f>+G30+G41</f>
        <v>131654000</v>
      </c>
      <c r="H42" s="30">
        <f>+H30+H41</f>
        <v>135147000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7453000</v>
      </c>
      <c r="G45" s="4">
        <f>SUM(G47+G53+G60+G66+G72+G79+G85+G95+G102+G111+G117+G123)</f>
        <v>14224000</v>
      </c>
      <c r="H45" s="4">
        <f>SUM(H47+H53+H60+H66+H72+H79+H85+H95+H102+H111+H117+H123)</f>
        <v>52214000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958000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958000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6224000</v>
      </c>
      <c r="G85" s="3">
        <f t="shared" ref="G85:H85" si="0">SUM(G86:G93)</f>
        <v>7900000</v>
      </c>
      <c r="H85" s="3">
        <f t="shared" si="0"/>
        <v>45620000</v>
      </c>
    </row>
    <row r="86" spans="5:8" ht="13" x14ac:dyDescent="0.25">
      <c r="E86" s="31" t="s">
        <v>98</v>
      </c>
      <c r="F86" s="7"/>
      <c r="G86" s="8"/>
      <c r="H86" s="9"/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493000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5731000</v>
      </c>
      <c r="G92" s="34"/>
      <c r="H92" s="12">
        <v>39620000</v>
      </c>
    </row>
    <row r="93" spans="5:8" ht="13" x14ac:dyDescent="0.25">
      <c r="E93" s="31" t="s">
        <v>119</v>
      </c>
      <c r="F93" s="13"/>
      <c r="G93" s="14">
        <v>7900000</v>
      </c>
      <c r="H93" s="15">
        <v>6000000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6282000</v>
      </c>
      <c r="G95" s="21">
        <f t="shared" ref="G95:H95" si="1">SUM(G96:G100)</f>
        <v>6173000</v>
      </c>
      <c r="H95" s="21">
        <f t="shared" si="1"/>
        <v>6443000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>
        <v>6282000</v>
      </c>
      <c r="G98" s="11">
        <v>6173000</v>
      </c>
      <c r="H98" s="12">
        <v>6443000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271000</v>
      </c>
      <c r="G102" s="3">
        <f t="shared" ref="G102:H102" si="2">SUM(G103:G109)</f>
        <v>151000</v>
      </c>
      <c r="H102" s="3">
        <f t="shared" si="2"/>
        <v>151000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120000</v>
      </c>
      <c r="G104" s="11"/>
      <c r="H104" s="12"/>
    </row>
    <row r="105" spans="5:8" ht="13" x14ac:dyDescent="0.25">
      <c r="E105" s="31" t="s">
        <v>114</v>
      </c>
      <c r="F105" s="10">
        <v>151000</v>
      </c>
      <c r="G105" s="11">
        <v>151000</v>
      </c>
      <c r="H105" s="12">
        <v>151000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7453000</v>
      </c>
      <c r="G128" s="18">
        <f>SUM(G45)</f>
        <v>14224000</v>
      </c>
      <c r="H128" s="18">
        <f>SUM(H45)</f>
        <v>52214000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2" workbookViewId="0">
      <selection activeCell="F110" sqref="F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63544000</v>
      </c>
      <c r="G5" s="3">
        <v>69714000</v>
      </c>
      <c r="H5" s="3">
        <v>76841000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26543000</v>
      </c>
      <c r="G7" s="4">
        <f>SUM(G8:G19)</f>
        <v>26103000</v>
      </c>
      <c r="H7" s="4">
        <f>SUM(H8:H19)</f>
        <v>22687000</v>
      </c>
    </row>
    <row r="8" spans="5:8" ht="13" x14ac:dyDescent="0.3">
      <c r="E8" s="26" t="s">
        <v>11</v>
      </c>
      <c r="F8" s="11">
        <v>16543000</v>
      </c>
      <c r="G8" s="11">
        <v>17103000</v>
      </c>
      <c r="H8" s="11">
        <v>17687000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9000000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10000000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4423000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2873000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94510000</v>
      </c>
      <c r="G30" s="18">
        <f>+G5+G6+G7+G20</f>
        <v>97367000</v>
      </c>
      <c r="H30" s="18">
        <f>+H5+H6+H7+H20</f>
        <v>101216000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94510000</v>
      </c>
      <c r="G42" s="30">
        <f>+G30+G41</f>
        <v>97367000</v>
      </c>
      <c r="H42" s="30">
        <f>+H30+H41</f>
        <v>101216000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39179000</v>
      </c>
      <c r="G45" s="4">
        <f>SUM(G47+G53+G60+G66+G72+G79+G85+G95+G102+G111+G117+G123)</f>
        <v>15037000</v>
      </c>
      <c r="H45" s="4">
        <f>SUM(H47+H53+H60+H66+H72+H79+H85+H95+H102+H111+H117+H123)</f>
        <v>81920000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940000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940000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1100000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1100000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36213000</v>
      </c>
      <c r="G85" s="3">
        <f t="shared" ref="G85:H85" si="0">SUM(G86:G93)</f>
        <v>6616000</v>
      </c>
      <c r="H85" s="3">
        <f t="shared" si="0"/>
        <v>73138000</v>
      </c>
    </row>
    <row r="86" spans="5:8" ht="13" x14ac:dyDescent="0.25">
      <c r="E86" s="31" t="s">
        <v>98</v>
      </c>
      <c r="F86" s="7">
        <v>990000</v>
      </c>
      <c r="G86" s="8">
        <v>140000</v>
      </c>
      <c r="H86" s="9">
        <v>150000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>
        <v>10000000</v>
      </c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>
        <v>25223000</v>
      </c>
      <c r="G93" s="14">
        <v>6476000</v>
      </c>
      <c r="H93" s="15">
        <v>72988000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8232000</v>
      </c>
      <c r="G95" s="21">
        <f t="shared" ref="G95:H95" si="1">SUM(G96:G100)</f>
        <v>8271000</v>
      </c>
      <c r="H95" s="21">
        <f t="shared" si="1"/>
        <v>8637000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3222000</v>
      </c>
      <c r="G97" s="11">
        <v>3348000</v>
      </c>
      <c r="H97" s="12">
        <v>3498000</v>
      </c>
    </row>
    <row r="98" spans="5:8" ht="13" x14ac:dyDescent="0.25">
      <c r="E98" s="31" t="s">
        <v>108</v>
      </c>
      <c r="F98" s="10">
        <v>5010000</v>
      </c>
      <c r="G98" s="11">
        <v>4923000</v>
      </c>
      <c r="H98" s="12">
        <v>5139000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926000</v>
      </c>
      <c r="G102" s="3">
        <f t="shared" ref="G102:H102" si="2">SUM(G103:G109)</f>
        <v>150000</v>
      </c>
      <c r="H102" s="3">
        <f t="shared" si="2"/>
        <v>145000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>
        <v>150000</v>
      </c>
      <c r="H104" s="12">
        <v>145000</v>
      </c>
    </row>
    <row r="105" spans="5:8" ht="13" x14ac:dyDescent="0.25">
      <c r="E105" s="31" t="s">
        <v>114</v>
      </c>
      <c r="F105" s="10"/>
      <c r="G105" s="11"/>
      <c r="H105" s="12"/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926000</v>
      </c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39179000</v>
      </c>
      <c r="G128" s="18">
        <f>SUM(G45)</f>
        <v>15037000</v>
      </c>
      <c r="H128" s="18">
        <f>SUM(H45)</f>
        <v>81920000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4" workbookViewId="0">
      <selection activeCell="G105" sqref="G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49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129270000</v>
      </c>
      <c r="G5" s="3">
        <v>143148000</v>
      </c>
      <c r="H5" s="3">
        <v>159029000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43611000</v>
      </c>
      <c r="G7" s="4">
        <f>SUM(G8:G19)</f>
        <v>38274000</v>
      </c>
      <c r="H7" s="4">
        <f>SUM(H8:H19)</f>
        <v>39155000</v>
      </c>
    </row>
    <row r="8" spans="5:8" ht="13" x14ac:dyDescent="0.3">
      <c r="E8" s="26" t="s">
        <v>11</v>
      </c>
      <c r="F8" s="11">
        <v>29287000</v>
      </c>
      <c r="G8" s="11">
        <v>23274000</v>
      </c>
      <c r="H8" s="11">
        <v>24155000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14324000</v>
      </c>
      <c r="G11" s="11">
        <v>15000000</v>
      </c>
      <c r="H11" s="11">
        <v>15000000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7675000</v>
      </c>
      <c r="G20" s="3">
        <f>SUM(G21:G29)</f>
        <v>6550000</v>
      </c>
      <c r="H20" s="3">
        <f>SUM(H21:H29)</f>
        <v>1650000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1650000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2125000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4000000</v>
      </c>
      <c r="G26" s="11">
        <v>5000000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180556000</v>
      </c>
      <c r="G30" s="18">
        <f>+G5+G6+G7+G20</f>
        <v>187972000</v>
      </c>
      <c r="H30" s="18">
        <f>+H5+H6+H7+H20</f>
        <v>199834000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7503000</v>
      </c>
      <c r="G32" s="3">
        <f>SUM(G33:G38)</f>
        <v>3014000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7503000</v>
      </c>
      <c r="G34" s="11">
        <v>3014000</v>
      </c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7503000</v>
      </c>
      <c r="G41" s="30">
        <f>+G32+G39</f>
        <v>3014000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188059000</v>
      </c>
      <c r="G42" s="30">
        <f>+G30+G41</f>
        <v>190986000</v>
      </c>
      <c r="H42" s="30">
        <f>+H30+H41</f>
        <v>199834000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45120000</v>
      </c>
      <c r="G45" s="4">
        <f>SUM(G47+G53+G60+G66+G72+G79+G85+G95+G102+G111+G117+G123)</f>
        <v>95928000</v>
      </c>
      <c r="H45" s="4">
        <f>SUM(H47+H53+H60+H66+H72+H79+H85+H95+H102+H111+H117+H123)</f>
        <v>203703000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1500000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1500000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43544000</v>
      </c>
      <c r="G85" s="3">
        <f t="shared" ref="G85:H85" si="0">SUM(G86:G93)</f>
        <v>86640000</v>
      </c>
      <c r="H85" s="3">
        <f t="shared" si="0"/>
        <v>194002000</v>
      </c>
    </row>
    <row r="86" spans="5:8" ht="13" x14ac:dyDescent="0.25">
      <c r="E86" s="31" t="s">
        <v>98</v>
      </c>
      <c r="F86" s="7">
        <v>130000</v>
      </c>
      <c r="G86" s="8">
        <v>130000</v>
      </c>
      <c r="H86" s="9">
        <v>140000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>
        <v>4700000</v>
      </c>
      <c r="G89" s="11"/>
      <c r="H89" s="12"/>
    </row>
    <row r="90" spans="5:8" ht="13" x14ac:dyDescent="0.25">
      <c r="E90" s="31" t="s">
        <v>102</v>
      </c>
      <c r="F90" s="10">
        <v>824000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11125000</v>
      </c>
      <c r="G92" s="34"/>
      <c r="H92" s="12">
        <v>36060000</v>
      </c>
    </row>
    <row r="93" spans="5:8" ht="13" x14ac:dyDescent="0.25">
      <c r="E93" s="31" t="s">
        <v>119</v>
      </c>
      <c r="F93" s="13">
        <v>26765000</v>
      </c>
      <c r="G93" s="14">
        <v>86510000</v>
      </c>
      <c r="H93" s="15">
        <v>157802000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8866000</v>
      </c>
      <c r="G95" s="21">
        <f t="shared" ref="G95:H95" si="1">SUM(G96:G100)</f>
        <v>9212000</v>
      </c>
      <c r="H95" s="21">
        <f t="shared" si="1"/>
        <v>9625000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8866000</v>
      </c>
      <c r="G97" s="11">
        <v>9212000</v>
      </c>
      <c r="H97" s="12">
        <v>9625000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76000</v>
      </c>
      <c r="G102" s="3">
        <f t="shared" ref="G102:H102" si="2">SUM(G103:G109)</f>
        <v>76000</v>
      </c>
      <c r="H102" s="3">
        <f t="shared" si="2"/>
        <v>76000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76000</v>
      </c>
      <c r="G105" s="11">
        <v>76000</v>
      </c>
      <c r="H105" s="12">
        <v>76000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45120000</v>
      </c>
      <c r="G128" s="18">
        <f>SUM(G45)</f>
        <v>95928000</v>
      </c>
      <c r="H128" s="18">
        <f>SUM(H45)</f>
        <v>203703000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101" workbookViewId="0">
      <selection activeCell="F110" sqref="F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143235000</v>
      </c>
      <c r="G5" s="3">
        <v>160825000</v>
      </c>
      <c r="H5" s="3">
        <v>181597000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48366000</v>
      </c>
      <c r="G7" s="4">
        <f>SUM(G8:G19)</f>
        <v>50664000</v>
      </c>
      <c r="H7" s="4">
        <f>SUM(H8:H19)</f>
        <v>61660000</v>
      </c>
    </row>
    <row r="8" spans="5:8" ht="13" x14ac:dyDescent="0.3">
      <c r="E8" s="26" t="s">
        <v>11</v>
      </c>
      <c r="F8" s="11">
        <v>24708000</v>
      </c>
      <c r="G8" s="11">
        <v>25664000</v>
      </c>
      <c r="H8" s="11">
        <v>26660000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23658000</v>
      </c>
      <c r="G11" s="11">
        <v>25000000</v>
      </c>
      <c r="H11" s="11">
        <v>35000000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3380000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1830000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194981000</v>
      </c>
      <c r="G30" s="18">
        <f>+G5+G6+G7+G20</f>
        <v>213039000</v>
      </c>
      <c r="H30" s="18">
        <f>+H5+H6+H7+H20</f>
        <v>244945000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5168000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5168000</v>
      </c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5168000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200149000</v>
      </c>
      <c r="G42" s="30">
        <f>+G30+G41</f>
        <v>213039000</v>
      </c>
      <c r="H42" s="30">
        <f>+H30+H41</f>
        <v>244945000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66047000</v>
      </c>
      <c r="G45" s="4">
        <f>SUM(G47+G53+G60+G66+G72+G79+G85+G95+G102+G111+G117+G123)</f>
        <v>86907000</v>
      </c>
      <c r="H45" s="4">
        <f>SUM(H47+H53+H60+H66+H72+H79+H85+H95+H102+H111+H117+H123)</f>
        <v>133280000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8854000</v>
      </c>
      <c r="G53" s="3">
        <f>SUM(G54:G58)</f>
        <v>9484000</v>
      </c>
      <c r="H53" s="3">
        <f>SUM(H54:H58)</f>
        <v>10238000</v>
      </c>
    </row>
    <row r="54" spans="5:8" ht="13" x14ac:dyDescent="0.25">
      <c r="E54" s="31" t="s">
        <v>78</v>
      </c>
      <c r="F54" s="7"/>
      <c r="G54" s="8"/>
      <c r="H54" s="9"/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>
        <v>3345000</v>
      </c>
      <c r="G56" s="11">
        <v>3772000</v>
      </c>
      <c r="H56" s="12">
        <v>4400000</v>
      </c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>
        <v>5509000</v>
      </c>
      <c r="G58" s="14">
        <v>5712000</v>
      </c>
      <c r="H58" s="15">
        <v>5838000</v>
      </c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500000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500000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55729000</v>
      </c>
      <c r="G85" s="3">
        <f t="shared" ref="G85:H85" si="0">SUM(G86:G93)</f>
        <v>65309000</v>
      </c>
      <c r="H85" s="3">
        <f t="shared" si="0"/>
        <v>110545000</v>
      </c>
    </row>
    <row r="86" spans="5:8" ht="13" x14ac:dyDescent="0.25">
      <c r="E86" s="31" t="s">
        <v>98</v>
      </c>
      <c r="F86" s="7">
        <v>170000</v>
      </c>
      <c r="G86" s="8">
        <v>170000</v>
      </c>
      <c r="H86" s="9">
        <v>190000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245000</v>
      </c>
      <c r="G88" s="11">
        <v>249000</v>
      </c>
      <c r="H88" s="12">
        <v>249000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1860000</v>
      </c>
      <c r="G92" s="34"/>
      <c r="H92" s="12"/>
    </row>
    <row r="93" spans="5:8" ht="13" x14ac:dyDescent="0.25">
      <c r="E93" s="31" t="s">
        <v>119</v>
      </c>
      <c r="F93" s="13">
        <v>53454000</v>
      </c>
      <c r="G93" s="14">
        <v>64890000</v>
      </c>
      <c r="H93" s="15">
        <v>110106000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12804000</v>
      </c>
      <c r="G95" s="21">
        <f t="shared" ref="G95:H95" si="1">SUM(G96:G100)</f>
        <v>11930000</v>
      </c>
      <c r="H95" s="21">
        <f t="shared" si="1"/>
        <v>12459000</v>
      </c>
    </row>
    <row r="96" spans="5:8" ht="13" x14ac:dyDescent="0.25">
      <c r="E96" s="31" t="s">
        <v>106</v>
      </c>
      <c r="F96" s="7">
        <v>966000</v>
      </c>
      <c r="G96" s="8"/>
      <c r="H96" s="9"/>
    </row>
    <row r="97" spans="5:8" ht="13" x14ac:dyDescent="0.25">
      <c r="E97" s="31" t="s">
        <v>107</v>
      </c>
      <c r="F97" s="10">
        <v>5273000</v>
      </c>
      <c r="G97" s="11">
        <v>5479000</v>
      </c>
      <c r="H97" s="12">
        <v>5725000</v>
      </c>
    </row>
    <row r="98" spans="5:8" ht="13" x14ac:dyDescent="0.25">
      <c r="E98" s="31" t="s">
        <v>108</v>
      </c>
      <c r="F98" s="10">
        <v>6565000</v>
      </c>
      <c r="G98" s="11">
        <v>6451000</v>
      </c>
      <c r="H98" s="12">
        <v>6734000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964000</v>
      </c>
      <c r="G102" s="3">
        <f t="shared" ref="G102:H102" si="2">SUM(G103:G109)</f>
        <v>184000</v>
      </c>
      <c r="H102" s="3">
        <f t="shared" si="2"/>
        <v>38000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>
        <v>146000</v>
      </c>
      <c r="H104" s="12"/>
    </row>
    <row r="105" spans="5:8" ht="13" x14ac:dyDescent="0.25">
      <c r="E105" s="31" t="s">
        <v>114</v>
      </c>
      <c r="F105" s="10">
        <v>38000</v>
      </c>
      <c r="G105" s="11">
        <v>38000</v>
      </c>
      <c r="H105" s="12">
        <v>38000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926000</v>
      </c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66047000</v>
      </c>
      <c r="G128" s="18">
        <f>SUM(G45)</f>
        <v>86907000</v>
      </c>
      <c r="H128" s="18">
        <f>SUM(H45)</f>
        <v>133280000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6" workbookViewId="0">
      <selection activeCell="F110" sqref="F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135729000</v>
      </c>
      <c r="G5" s="3">
        <v>149824000</v>
      </c>
      <c r="H5" s="3">
        <v>166319000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29951000</v>
      </c>
      <c r="G7" s="4">
        <f>SUM(G8:G19)</f>
        <v>28072000</v>
      </c>
      <c r="H7" s="4">
        <f>SUM(H8:H19)</f>
        <v>29136000</v>
      </c>
    </row>
    <row r="8" spans="5:8" ht="13" x14ac:dyDescent="0.3">
      <c r="E8" s="26" t="s">
        <v>11</v>
      </c>
      <c r="F8" s="11">
        <v>26051000</v>
      </c>
      <c r="G8" s="11">
        <v>27072000</v>
      </c>
      <c r="H8" s="11">
        <v>28136000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3900000</v>
      </c>
      <c r="G11" s="11">
        <v>1000000</v>
      </c>
      <c r="H11" s="11">
        <v>1000000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4989000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3439000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170669000</v>
      </c>
      <c r="G30" s="18">
        <f>+G5+G6+G7+G20</f>
        <v>179446000</v>
      </c>
      <c r="H30" s="18">
        <f>+H5+H6+H7+H20</f>
        <v>197143000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170669000</v>
      </c>
      <c r="G42" s="30">
        <f>+G30+G41</f>
        <v>179446000</v>
      </c>
      <c r="H42" s="30">
        <f>+H30+H41</f>
        <v>197143000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30442000</v>
      </c>
      <c r="G45" s="4">
        <f>SUM(G47+G53+G60+G66+G72+G79+G85+G95+G102+G111+G117+G123)</f>
        <v>14083000</v>
      </c>
      <c r="H45" s="4">
        <f>SUM(H47+H53+H60+H66+H72+H79+H85+H95+H102+H111+H117+H123)</f>
        <v>17432000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150000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150000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x14ac:dyDescent="0.25">
      <c r="E54" s="31" t="s">
        <v>78</v>
      </c>
      <c r="F54" s="7"/>
      <c r="G54" s="8"/>
      <c r="H54" s="9"/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/>
      <c r="G56" s="11"/>
      <c r="H56" s="12"/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/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/>
      <c r="H76" s="12"/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200000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200000</v>
      </c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28975000</v>
      </c>
      <c r="G85" s="3">
        <f t="shared" ref="G85:H85" si="0">SUM(G86:G93)</f>
        <v>4008000</v>
      </c>
      <c r="H85" s="3">
        <f t="shared" si="0"/>
        <v>6929000</v>
      </c>
    </row>
    <row r="86" spans="5:8" ht="13" x14ac:dyDescent="0.25">
      <c r="E86" s="31" t="s">
        <v>98</v>
      </c>
      <c r="F86" s="7">
        <v>23130000</v>
      </c>
      <c r="G86" s="8">
        <v>1375000</v>
      </c>
      <c r="H86" s="9">
        <v>1400000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245000</v>
      </c>
      <c r="G88" s="11">
        <v>249000</v>
      </c>
      <c r="H88" s="12">
        <v>249000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5600000</v>
      </c>
      <c r="G92" s="34">
        <v>2384000</v>
      </c>
      <c r="H92" s="12">
        <v>5280000</v>
      </c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10196000</v>
      </c>
      <c r="G95" s="21">
        <f t="shared" ref="G95:H95" si="1">SUM(G96:G100)</f>
        <v>9793000</v>
      </c>
      <c r="H95" s="21">
        <f t="shared" si="1"/>
        <v>10226000</v>
      </c>
    </row>
    <row r="96" spans="5:8" ht="13" x14ac:dyDescent="0.25">
      <c r="E96" s="31" t="s">
        <v>106</v>
      </c>
      <c r="F96" s="7">
        <v>423000</v>
      </c>
      <c r="G96" s="8"/>
      <c r="H96" s="9"/>
    </row>
    <row r="97" spans="5:8" ht="13" x14ac:dyDescent="0.25">
      <c r="E97" s="31" t="s">
        <v>107</v>
      </c>
      <c r="F97" s="10">
        <v>3367000</v>
      </c>
      <c r="G97" s="11">
        <v>3498000</v>
      </c>
      <c r="H97" s="12">
        <v>3655000</v>
      </c>
    </row>
    <row r="98" spans="5:8" ht="13" x14ac:dyDescent="0.25">
      <c r="E98" s="31" t="s">
        <v>108</v>
      </c>
      <c r="F98" s="10">
        <v>6406000</v>
      </c>
      <c r="G98" s="11">
        <v>6295000</v>
      </c>
      <c r="H98" s="12">
        <v>6571000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1117000</v>
      </c>
      <c r="G102" s="3">
        <f t="shared" ref="G102:H102" si="2">SUM(G103:G109)</f>
        <v>282000</v>
      </c>
      <c r="H102" s="3">
        <f t="shared" si="2"/>
        <v>277000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>
        <v>150000</v>
      </c>
      <c r="H104" s="12">
        <v>145000</v>
      </c>
    </row>
    <row r="105" spans="5:8" ht="13" x14ac:dyDescent="0.25">
      <c r="E105" s="31" t="s">
        <v>114</v>
      </c>
      <c r="F105" s="10">
        <v>132000</v>
      </c>
      <c r="G105" s="11">
        <v>132000</v>
      </c>
      <c r="H105" s="12">
        <v>132000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985000</v>
      </c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30442000</v>
      </c>
      <c r="G128" s="18">
        <f>SUM(G45)</f>
        <v>14083000</v>
      </c>
      <c r="H128" s="18">
        <f>SUM(H45)</f>
        <v>17432000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4" workbookViewId="0">
      <selection activeCell="G109" sqref="G109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215718000</v>
      </c>
      <c r="G5" s="3">
        <v>236911000</v>
      </c>
      <c r="H5" s="3">
        <v>261660000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399926000</v>
      </c>
      <c r="G7" s="4">
        <f>SUM(G8:G19)</f>
        <v>669189000</v>
      </c>
      <c r="H7" s="4">
        <f>SUM(H8:H19)</f>
        <v>560051000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10000000</v>
      </c>
      <c r="G11" s="11">
        <v>15980000</v>
      </c>
      <c r="H11" s="11">
        <v>20000000</v>
      </c>
    </row>
    <row r="12" spans="5:8" ht="13" x14ac:dyDescent="0.3">
      <c r="E12" s="26" t="s">
        <v>15</v>
      </c>
      <c r="F12" s="19">
        <v>10000000</v>
      </c>
      <c r="G12" s="19">
        <v>10000000</v>
      </c>
      <c r="H12" s="19">
        <v>5000000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305310000</v>
      </c>
      <c r="G15" s="11">
        <v>600000000</v>
      </c>
      <c r="H15" s="11">
        <v>490000000</v>
      </c>
    </row>
    <row r="16" spans="5:8" ht="13" x14ac:dyDescent="0.3">
      <c r="E16" s="26" t="s">
        <v>19</v>
      </c>
      <c r="F16" s="11">
        <v>16000000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>
        <v>58616000</v>
      </c>
      <c r="G18" s="11">
        <v>43209000</v>
      </c>
      <c r="H18" s="11">
        <v>45051000</v>
      </c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5913000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4363000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621557000</v>
      </c>
      <c r="G30" s="18">
        <f>+G5+G6+G7+G20</f>
        <v>907650000</v>
      </c>
      <c r="H30" s="18">
        <f>+H5+H6+H7+H20</f>
        <v>823399000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2000000</v>
      </c>
      <c r="H32" s="3">
        <f>SUM(H33:H38)</f>
        <v>2000000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>
        <v>2000000</v>
      </c>
      <c r="H35" s="11">
        <v>2000000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2000000</v>
      </c>
      <c r="H41" s="30">
        <f>+H32+H39</f>
        <v>2000000</v>
      </c>
    </row>
    <row r="42" spans="5:8" ht="14" x14ac:dyDescent="0.3">
      <c r="E42" s="29" t="s">
        <v>39</v>
      </c>
      <c r="F42" s="30">
        <f>+F30+F41</f>
        <v>621557000</v>
      </c>
      <c r="G42" s="30">
        <f>+G30+G41</f>
        <v>909650000</v>
      </c>
      <c r="H42" s="30">
        <f>+H30+H41</f>
        <v>825399000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70161000</v>
      </c>
      <c r="G45" s="4">
        <f>SUM(G47+G53+G60+G66+G72+G79+G85+G95+G102+G111+G117+G123)</f>
        <v>53230000</v>
      </c>
      <c r="H45" s="4">
        <f>SUM(H47+H53+H60+H66+H72+H79+H85+H95+H102+H111+H117+H123)</f>
        <v>96536000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740000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740000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68207000</v>
      </c>
      <c r="G85" s="3">
        <f t="shared" ref="G85:H85" si="0">SUM(G86:G93)</f>
        <v>31149000</v>
      </c>
      <c r="H85" s="3">
        <f t="shared" si="0"/>
        <v>73469000</v>
      </c>
    </row>
    <row r="86" spans="5:8" ht="13" x14ac:dyDescent="0.25">
      <c r="E86" s="31" t="s">
        <v>98</v>
      </c>
      <c r="F86" s="7">
        <v>4380000</v>
      </c>
      <c r="G86" s="8">
        <v>11300000</v>
      </c>
      <c r="H86" s="9">
        <v>12000000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245000</v>
      </c>
      <c r="G88" s="11">
        <v>249000</v>
      </c>
      <c r="H88" s="12">
        <v>249000</v>
      </c>
    </row>
    <row r="89" spans="5:8" ht="13" x14ac:dyDescent="0.25">
      <c r="E89" s="31" t="s">
        <v>101</v>
      </c>
      <c r="F89" s="10">
        <v>30000000</v>
      </c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9000000</v>
      </c>
      <c r="G92" s="34">
        <v>9000000</v>
      </c>
      <c r="H92" s="12">
        <v>6420000</v>
      </c>
    </row>
    <row r="93" spans="5:8" ht="13" x14ac:dyDescent="0.25">
      <c r="E93" s="31" t="s">
        <v>119</v>
      </c>
      <c r="F93" s="13">
        <v>24582000</v>
      </c>
      <c r="G93" s="14">
        <v>10600000</v>
      </c>
      <c r="H93" s="15">
        <v>54800000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21143000</v>
      </c>
      <c r="G95" s="21">
        <f t="shared" ref="G95:H95" si="1">SUM(G96:G100)</f>
        <v>21968000</v>
      </c>
      <c r="H95" s="21">
        <f t="shared" si="1"/>
        <v>22954000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21143000</v>
      </c>
      <c r="G97" s="11">
        <v>21968000</v>
      </c>
      <c r="H97" s="12">
        <v>22954000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1214000</v>
      </c>
      <c r="G102" s="3">
        <f t="shared" ref="G102:H102" si="2">SUM(G103:G109)</f>
        <v>113000</v>
      </c>
      <c r="H102" s="3">
        <f t="shared" si="2"/>
        <v>113000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116000</v>
      </c>
      <c r="G104" s="11"/>
      <c r="H104" s="12"/>
    </row>
    <row r="105" spans="5:8" ht="13" x14ac:dyDescent="0.25">
      <c r="E105" s="31" t="s">
        <v>114</v>
      </c>
      <c r="F105" s="10">
        <v>113000</v>
      </c>
      <c r="G105" s="11">
        <v>113000</v>
      </c>
      <c r="H105" s="12">
        <v>113000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985000</v>
      </c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70161000</v>
      </c>
      <c r="G128" s="18">
        <f>SUM(G45)</f>
        <v>53230000</v>
      </c>
      <c r="H128" s="18">
        <f>SUM(H45)</f>
        <v>96536000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6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200841000</v>
      </c>
      <c r="G5" s="3">
        <v>222190000</v>
      </c>
      <c r="H5" s="3">
        <v>247200000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82160000</v>
      </c>
      <c r="G7" s="4">
        <f>SUM(G8:G19)</f>
        <v>60017000</v>
      </c>
      <c r="H7" s="4">
        <f>SUM(H8:H19)</f>
        <v>60898000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22750000</v>
      </c>
      <c r="G11" s="11">
        <v>16000000</v>
      </c>
      <c r="H11" s="11">
        <v>15000000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>
        <v>59410000</v>
      </c>
      <c r="G18" s="11">
        <v>44017000</v>
      </c>
      <c r="H18" s="11">
        <v>45898000</v>
      </c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6336000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4786000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289337000</v>
      </c>
      <c r="G30" s="18">
        <f>+G5+G6+G7+G20</f>
        <v>283757000</v>
      </c>
      <c r="H30" s="18">
        <f>+H5+H6+H7+H20</f>
        <v>309786000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123000</v>
      </c>
      <c r="G32" s="3">
        <f>SUM(G33:G38)</f>
        <v>253000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123000</v>
      </c>
      <c r="G34" s="11">
        <v>253000</v>
      </c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123000</v>
      </c>
      <c r="G41" s="30">
        <f>+G32+G39</f>
        <v>253000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289460000</v>
      </c>
      <c r="G42" s="30">
        <f>+G30+G41</f>
        <v>284010000</v>
      </c>
      <c r="H42" s="30">
        <f>+H30+H41</f>
        <v>309786000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44177000</v>
      </c>
      <c r="G45" s="4">
        <f>SUM(G47+G53+G60+G66+G72+G79+G85+G95+G102+G111+G117+G123)</f>
        <v>56572000</v>
      </c>
      <c r="H45" s="4">
        <f>SUM(H47+H53+H60+H66+H72+H79+H85+H95+H102+H111+H117+H123)</f>
        <v>90253000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/>
      <c r="G72" s="3"/>
      <c r="H72" s="3"/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/>
      <c r="G75" s="11"/>
      <c r="H75" s="12"/>
    </row>
    <row r="76" spans="5:8" ht="13" x14ac:dyDescent="0.25">
      <c r="E76" s="33" t="s">
        <v>93</v>
      </c>
      <c r="F76" s="10"/>
      <c r="G76" s="11">
        <v>628000</v>
      </c>
      <c r="H76" s="12">
        <v>656000</v>
      </c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1000000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1000000</v>
      </c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43139000</v>
      </c>
      <c r="G85" s="3">
        <f t="shared" ref="G85:H85" si="0">SUM(G86:G93)</f>
        <v>44843000</v>
      </c>
      <c r="H85" s="3">
        <f t="shared" si="0"/>
        <v>77999000</v>
      </c>
    </row>
    <row r="86" spans="5:8" ht="13" x14ac:dyDescent="0.25">
      <c r="E86" s="31" t="s">
        <v>98</v>
      </c>
      <c r="F86" s="7">
        <v>345000</v>
      </c>
      <c r="G86" s="8">
        <v>345000</v>
      </c>
      <c r="H86" s="9">
        <v>350000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245000</v>
      </c>
      <c r="G88" s="11">
        <v>249000</v>
      </c>
      <c r="H88" s="12">
        <v>249000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1503000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18633000</v>
      </c>
      <c r="G92" s="34">
        <v>16080000</v>
      </c>
      <c r="H92" s="12">
        <v>6000000</v>
      </c>
    </row>
    <row r="93" spans="5:8" ht="13" x14ac:dyDescent="0.25">
      <c r="E93" s="31" t="s">
        <v>119</v>
      </c>
      <c r="F93" s="13">
        <v>22413000</v>
      </c>
      <c r="G93" s="14">
        <v>28169000</v>
      </c>
      <c r="H93" s="15">
        <v>71400000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11252000</v>
      </c>
      <c r="G95" s="21">
        <f t="shared" ref="G95:H95" si="1">SUM(G96:G100)</f>
        <v>11691000</v>
      </c>
      <c r="H95" s="21">
        <f t="shared" si="1"/>
        <v>12216000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11252000</v>
      </c>
      <c r="G97" s="11">
        <v>11691000</v>
      </c>
      <c r="H97" s="12">
        <v>12216000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38000</v>
      </c>
      <c r="G102" s="3">
        <f t="shared" ref="G102:H102" si="2">SUM(G103:G109)</f>
        <v>38000</v>
      </c>
      <c r="H102" s="3">
        <f t="shared" si="2"/>
        <v>38000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38000</v>
      </c>
      <c r="G105" s="11">
        <v>38000</v>
      </c>
      <c r="H105" s="12">
        <v>38000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44177000</v>
      </c>
      <c r="G128" s="18">
        <f>SUM(G45)</f>
        <v>56572000</v>
      </c>
      <c r="H128" s="18">
        <f>SUM(H45)</f>
        <v>90253000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4" workbookViewId="0">
      <selection activeCell="H110" sqref="H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162453000</v>
      </c>
      <c r="G5" s="3">
        <v>176655000</v>
      </c>
      <c r="H5" s="3">
        <v>193187000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60847000</v>
      </c>
      <c r="G7" s="4">
        <f>SUM(G8:G19)</f>
        <v>63336000</v>
      </c>
      <c r="H7" s="4">
        <f>SUM(H8:H19)</f>
        <v>74136000</v>
      </c>
    </row>
    <row r="8" spans="5:8" ht="13" x14ac:dyDescent="0.3">
      <c r="E8" s="26" t="s">
        <v>11</v>
      </c>
      <c r="F8" s="11">
        <v>40609000</v>
      </c>
      <c r="G8" s="11">
        <v>42336000</v>
      </c>
      <c r="H8" s="11">
        <v>44136000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20238000</v>
      </c>
      <c r="G11" s="11">
        <v>21000000</v>
      </c>
      <c r="H11" s="11">
        <v>30000000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10622000</v>
      </c>
      <c r="G20" s="3">
        <f>SUM(G21:G29)</f>
        <v>1550000</v>
      </c>
      <c r="H20" s="3">
        <f>SUM(H21:H29)</f>
        <v>1650000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1650000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5072000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4000000</v>
      </c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233922000</v>
      </c>
      <c r="G30" s="18">
        <f>+G5+G6+G7+G20</f>
        <v>241541000</v>
      </c>
      <c r="H30" s="18">
        <f>+H5+H6+H7+H20</f>
        <v>268973000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5796000</v>
      </c>
      <c r="G32" s="3">
        <f>SUM(G33:G38)</f>
        <v>920000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5796000</v>
      </c>
      <c r="G34" s="11">
        <v>920000</v>
      </c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5796000</v>
      </c>
      <c r="G41" s="30">
        <f>+G32+G39</f>
        <v>920000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239718000</v>
      </c>
      <c r="G42" s="30">
        <f>+G30+G41</f>
        <v>242461000</v>
      </c>
      <c r="H42" s="30">
        <f>+H30+H41</f>
        <v>268973000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6478000</v>
      </c>
      <c r="G45" s="4">
        <f>SUM(G47+G53+G60+G66+G72+G79+G85+G95+G102+G111+G117+G123)</f>
        <v>17704000</v>
      </c>
      <c r="H45" s="4">
        <f>SUM(H47+H53+H60+H66+H72+H79+H85+H95+H102+H111+H117+H123)</f>
        <v>25576000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1100000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1100000</v>
      </c>
      <c r="G80" s="8"/>
      <c r="H80" s="9"/>
    </row>
    <row r="81" spans="5:8" x14ac:dyDescent="0.25">
      <c r="E81" s="6"/>
      <c r="F81" s="10"/>
      <c r="G81" s="11"/>
      <c r="H81" s="12"/>
    </row>
    <row r="82" spans="5:8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4061000</v>
      </c>
      <c r="G85" s="3">
        <f t="shared" ref="G85:H85" si="0">SUM(G86:G93)</f>
        <v>4948000</v>
      </c>
      <c r="H85" s="3">
        <f t="shared" si="0"/>
        <v>12257000</v>
      </c>
    </row>
    <row r="86" spans="5:8" ht="13" x14ac:dyDescent="0.25">
      <c r="E86" s="31" t="s">
        <v>98</v>
      </c>
      <c r="F86" s="7">
        <v>190000</v>
      </c>
      <c r="G86" s="8">
        <v>200000</v>
      </c>
      <c r="H86" s="9">
        <v>260000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491000</v>
      </c>
      <c r="G88" s="11">
        <v>497000</v>
      </c>
      <c r="H88" s="12">
        <v>497000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1700000</v>
      </c>
      <c r="G92" s="34">
        <v>1700000</v>
      </c>
      <c r="H92" s="12">
        <v>10000000</v>
      </c>
    </row>
    <row r="93" spans="5:8" ht="13" x14ac:dyDescent="0.25">
      <c r="E93" s="31" t="s">
        <v>119</v>
      </c>
      <c r="F93" s="13">
        <v>1680000</v>
      </c>
      <c r="G93" s="14">
        <v>2551000</v>
      </c>
      <c r="H93" s="15">
        <v>1500000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12073000</v>
      </c>
      <c r="G95" s="21">
        <f t="shared" ref="G95:H95" si="1">SUM(G96:G100)</f>
        <v>12544000</v>
      </c>
      <c r="H95" s="21">
        <f t="shared" si="1"/>
        <v>13107000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12073000</v>
      </c>
      <c r="G97" s="11">
        <v>12544000</v>
      </c>
      <c r="H97" s="12">
        <v>13107000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1317000</v>
      </c>
      <c r="G102" s="3">
        <f t="shared" ref="G102:H102" si="2">SUM(G103:G109)</f>
        <v>212000</v>
      </c>
      <c r="H102" s="3">
        <f t="shared" si="2"/>
        <v>212000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120000</v>
      </c>
      <c r="G104" s="11"/>
      <c r="H104" s="12"/>
    </row>
    <row r="105" spans="5:8" ht="13" x14ac:dyDescent="0.25">
      <c r="E105" s="31" t="s">
        <v>114</v>
      </c>
      <c r="F105" s="10">
        <v>94000</v>
      </c>
      <c r="G105" s="11">
        <v>94000</v>
      </c>
      <c r="H105" s="12">
        <v>94000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1103000</v>
      </c>
      <c r="G109" s="14">
        <v>118000</v>
      </c>
      <c r="H109" s="15">
        <v>118000</v>
      </c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6478000</v>
      </c>
      <c r="G128" s="18">
        <f>SUM(G45)</f>
        <v>17704000</v>
      </c>
      <c r="H128" s="18">
        <f>SUM(H45)</f>
        <v>25576000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1" workbookViewId="0">
      <selection activeCell="F105" sqref="F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106265000</v>
      </c>
      <c r="G5" s="3">
        <v>115046000</v>
      </c>
      <c r="H5" s="3">
        <v>124501000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35265000</v>
      </c>
      <c r="G7" s="4">
        <f>SUM(G8:G19)</f>
        <v>46529000</v>
      </c>
      <c r="H7" s="4">
        <f>SUM(H8:H19)</f>
        <v>40566000</v>
      </c>
    </row>
    <row r="8" spans="5:8" ht="13" x14ac:dyDescent="0.3">
      <c r="E8" s="26" t="s">
        <v>11</v>
      </c>
      <c r="F8" s="11">
        <v>25533000</v>
      </c>
      <c r="G8" s="11">
        <v>26529000</v>
      </c>
      <c r="H8" s="11">
        <v>27566000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460000</v>
      </c>
      <c r="G11" s="11">
        <v>5000000</v>
      </c>
      <c r="H11" s="11">
        <v>3000000</v>
      </c>
    </row>
    <row r="12" spans="5:8" ht="13" x14ac:dyDescent="0.3">
      <c r="E12" s="26" t="s">
        <v>15</v>
      </c>
      <c r="F12" s="19">
        <v>9272000</v>
      </c>
      <c r="G12" s="19">
        <v>15000000</v>
      </c>
      <c r="H12" s="19">
        <v>10000000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4912000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3362000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146442000</v>
      </c>
      <c r="G30" s="18">
        <f>+G5+G6+G7+G20</f>
        <v>163125000</v>
      </c>
      <c r="H30" s="18">
        <f>+H5+H6+H7+H20</f>
        <v>166755000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100000</v>
      </c>
      <c r="G32" s="3">
        <f>SUM(G33:G38)</f>
        <v>1000000</v>
      </c>
      <c r="H32" s="3">
        <f>SUM(H33:H38)</f>
        <v>1000000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>
        <v>100000</v>
      </c>
      <c r="G35" s="11">
        <v>1000000</v>
      </c>
      <c r="H35" s="11">
        <v>1000000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100000</v>
      </c>
      <c r="G41" s="30">
        <f>+G32+G39</f>
        <v>1000000</v>
      </c>
      <c r="H41" s="30">
        <f>+H32+H39</f>
        <v>1000000</v>
      </c>
    </row>
    <row r="42" spans="5:8" ht="14" x14ac:dyDescent="0.3">
      <c r="E42" s="29" t="s">
        <v>39</v>
      </c>
      <c r="F42" s="30">
        <f>+F30+F41</f>
        <v>146542000</v>
      </c>
      <c r="G42" s="30">
        <f>+G30+G41</f>
        <v>164125000</v>
      </c>
      <c r="H42" s="30">
        <f>+H30+H41</f>
        <v>167755000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20668000</v>
      </c>
      <c r="G45" s="4">
        <f>SUM(G47+G53+G60+G66+G72+G79+G85+G95+G102+G111+G117+G123)</f>
        <v>34399000</v>
      </c>
      <c r="H45" s="4">
        <f>SUM(H47+H53+H60+H66+H72+H79+H85+H95+H102+H111+H117+H123)</f>
        <v>27943000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20630000</v>
      </c>
      <c r="G85" s="3">
        <f t="shared" ref="G85:H85" si="0">SUM(G86:G93)</f>
        <v>23650000</v>
      </c>
      <c r="H85" s="3">
        <f t="shared" si="0"/>
        <v>16720000</v>
      </c>
    </row>
    <row r="86" spans="5:8" ht="13" x14ac:dyDescent="0.25">
      <c r="E86" s="31" t="s">
        <v>98</v>
      </c>
      <c r="F86" s="7">
        <v>130000</v>
      </c>
      <c r="G86" s="8">
        <v>130000</v>
      </c>
      <c r="H86" s="9">
        <v>140000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18000000</v>
      </c>
      <c r="G92" s="34">
        <v>22440000</v>
      </c>
      <c r="H92" s="12">
        <v>10380000</v>
      </c>
    </row>
    <row r="93" spans="5:8" ht="13" x14ac:dyDescent="0.25">
      <c r="E93" s="31" t="s">
        <v>119</v>
      </c>
      <c r="F93" s="13">
        <v>2500000</v>
      </c>
      <c r="G93" s="14">
        <v>1080000</v>
      </c>
      <c r="H93" s="15">
        <v>6200000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10677000</v>
      </c>
      <c r="G95" s="21">
        <f t="shared" ref="G95:H95" si="1">SUM(G96:G100)</f>
        <v>10711000</v>
      </c>
      <c r="H95" s="21">
        <f t="shared" si="1"/>
        <v>11185000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3885000</v>
      </c>
      <c r="G97" s="11">
        <v>4037000</v>
      </c>
      <c r="H97" s="12">
        <v>4218000</v>
      </c>
    </row>
    <row r="98" spans="5:8" ht="13" x14ac:dyDescent="0.25">
      <c r="E98" s="31" t="s">
        <v>108</v>
      </c>
      <c r="F98" s="10">
        <v>6792000</v>
      </c>
      <c r="G98" s="11">
        <v>6674000</v>
      </c>
      <c r="H98" s="12">
        <v>6967000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38000</v>
      </c>
      <c r="G102" s="3">
        <f t="shared" ref="G102:H102" si="2">SUM(G103:G109)</f>
        <v>38000</v>
      </c>
      <c r="H102" s="3">
        <f t="shared" si="2"/>
        <v>38000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38000</v>
      </c>
      <c r="G105" s="11">
        <v>38000</v>
      </c>
      <c r="H105" s="12">
        <v>38000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20668000</v>
      </c>
      <c r="G128" s="18">
        <f>SUM(G45)</f>
        <v>34399000</v>
      </c>
      <c r="H128" s="18">
        <f>SUM(H45)</f>
        <v>27943000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8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131583000</v>
      </c>
      <c r="G5" s="3">
        <v>142889000</v>
      </c>
      <c r="H5" s="3">
        <v>154106000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41609000</v>
      </c>
      <c r="G7" s="4">
        <f>SUM(G8:G19)</f>
        <v>42166000</v>
      </c>
      <c r="H7" s="4">
        <f>SUM(H8:H19)</f>
        <v>38475000</v>
      </c>
    </row>
    <row r="8" spans="5:8" ht="13" x14ac:dyDescent="0.3">
      <c r="E8" s="26" t="s">
        <v>11</v>
      </c>
      <c r="F8" s="11">
        <v>30909000</v>
      </c>
      <c r="G8" s="11">
        <v>32166000</v>
      </c>
      <c r="H8" s="11">
        <v>33475000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10000000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10700000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7384000</v>
      </c>
      <c r="G20" s="3">
        <f>SUM(G21:G29)</f>
        <v>6700000</v>
      </c>
      <c r="H20" s="3">
        <f>SUM(H21:H29)</f>
        <v>1838000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1838000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1684000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4000000</v>
      </c>
      <c r="G26" s="11">
        <v>5000000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180576000</v>
      </c>
      <c r="G30" s="18">
        <f>+G5+G6+G7+G20</f>
        <v>191755000</v>
      </c>
      <c r="H30" s="18">
        <f>+H5+H6+H7+H20</f>
        <v>194419000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1883000</v>
      </c>
      <c r="G32" s="3">
        <f>SUM(G33:G38)</f>
        <v>5290000</v>
      </c>
      <c r="H32" s="3">
        <f>SUM(H33:H38)</f>
        <v>7389000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1883000</v>
      </c>
      <c r="G34" s="11">
        <v>5290000</v>
      </c>
      <c r="H34" s="11">
        <v>7389000</v>
      </c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1883000</v>
      </c>
      <c r="G41" s="30">
        <f>+G32+G39</f>
        <v>5290000</v>
      </c>
      <c r="H41" s="30">
        <f>+H32+H39</f>
        <v>7389000</v>
      </c>
    </row>
    <row r="42" spans="5:8" ht="14" x14ac:dyDescent="0.3">
      <c r="E42" s="29" t="s">
        <v>39</v>
      </c>
      <c r="F42" s="30">
        <f>+F30+F41</f>
        <v>182459000</v>
      </c>
      <c r="G42" s="30">
        <f>+G30+G41</f>
        <v>197045000</v>
      </c>
      <c r="H42" s="30">
        <f>+H30+H41</f>
        <v>201808000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50728000</v>
      </c>
      <c r="G45" s="4">
        <f>SUM(G47+G53+G60+G66+G72+G79+G85+G95+G102+G111+G117+G123)</f>
        <v>102439000</v>
      </c>
      <c r="H45" s="4">
        <f>SUM(H47+H53+H60+H66+H72+H79+H85+H95+H102+H111+H117+H123)</f>
        <v>136915000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1100000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1100000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49515000</v>
      </c>
      <c r="G85" s="3">
        <f t="shared" ref="G85:H85" si="0">SUM(G86:G93)</f>
        <v>92552000</v>
      </c>
      <c r="H85" s="3">
        <f t="shared" si="0"/>
        <v>126448000</v>
      </c>
    </row>
    <row r="86" spans="5:8" ht="13" x14ac:dyDescent="0.25">
      <c r="E86" s="31" t="s">
        <v>98</v>
      </c>
      <c r="F86" s="7">
        <v>165000</v>
      </c>
      <c r="G86" s="8">
        <v>170000</v>
      </c>
      <c r="H86" s="9">
        <v>180000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40000000</v>
      </c>
      <c r="G92" s="34">
        <v>66426000</v>
      </c>
      <c r="H92" s="12">
        <v>62100000</v>
      </c>
    </row>
    <row r="93" spans="5:8" ht="13" x14ac:dyDescent="0.25">
      <c r="E93" s="31" t="s">
        <v>119</v>
      </c>
      <c r="F93" s="13">
        <v>9350000</v>
      </c>
      <c r="G93" s="14">
        <v>25956000</v>
      </c>
      <c r="H93" s="15">
        <v>64168000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9786000</v>
      </c>
      <c r="G95" s="21">
        <f t="shared" ref="G95:H95" si="1">SUM(G96:G100)</f>
        <v>9774000</v>
      </c>
      <c r="H95" s="21">
        <f t="shared" si="1"/>
        <v>10204000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2784000</v>
      </c>
      <c r="G97" s="11">
        <v>2893000</v>
      </c>
      <c r="H97" s="12">
        <v>3022000</v>
      </c>
    </row>
    <row r="98" spans="5:8" ht="13" x14ac:dyDescent="0.25">
      <c r="E98" s="31" t="s">
        <v>108</v>
      </c>
      <c r="F98" s="10">
        <v>7002000</v>
      </c>
      <c r="G98" s="11">
        <v>6881000</v>
      </c>
      <c r="H98" s="12">
        <v>7182000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113000</v>
      </c>
      <c r="G102" s="3">
        <f t="shared" ref="G102:H102" si="2">SUM(G103:G109)</f>
        <v>113000</v>
      </c>
      <c r="H102" s="3">
        <f t="shared" si="2"/>
        <v>263000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>
        <v>150000</v>
      </c>
    </row>
    <row r="105" spans="5:8" ht="13" x14ac:dyDescent="0.25">
      <c r="E105" s="31" t="s">
        <v>114</v>
      </c>
      <c r="F105" s="10">
        <v>113000</v>
      </c>
      <c r="G105" s="11">
        <v>113000</v>
      </c>
      <c r="H105" s="12">
        <v>113000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50728000</v>
      </c>
      <c r="G128" s="18">
        <f>SUM(G45)</f>
        <v>102439000</v>
      </c>
      <c r="H128" s="18">
        <f>SUM(H45)</f>
        <v>136915000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1" workbookViewId="0">
      <selection activeCell="H105" sqref="H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157935000</v>
      </c>
      <c r="G5" s="3">
        <v>174790000</v>
      </c>
      <c r="H5" s="3">
        <v>191658000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54945000</v>
      </c>
      <c r="G7" s="4">
        <f>SUM(G8:G19)</f>
        <v>41563000</v>
      </c>
      <c r="H7" s="4">
        <f>SUM(H8:H19)</f>
        <v>42602000</v>
      </c>
    </row>
    <row r="8" spans="5:8" ht="13" x14ac:dyDescent="0.3">
      <c r="E8" s="26" t="s">
        <v>11</v>
      </c>
      <c r="F8" s="11">
        <v>25565000</v>
      </c>
      <c r="G8" s="11">
        <v>26563000</v>
      </c>
      <c r="H8" s="11">
        <v>27602000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24380000</v>
      </c>
      <c r="G11" s="11">
        <v>15000000</v>
      </c>
      <c r="H11" s="11">
        <v>15000000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5000000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9315000</v>
      </c>
      <c r="G20" s="3">
        <f>SUM(G21:G29)</f>
        <v>7550000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3565000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4200000</v>
      </c>
      <c r="G26" s="11">
        <v>6000000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222195000</v>
      </c>
      <c r="G30" s="18">
        <f>+G5+G6+G7+G20</f>
        <v>223903000</v>
      </c>
      <c r="H30" s="18">
        <f>+H5+H6+H7+H20</f>
        <v>235948000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222195000</v>
      </c>
      <c r="G42" s="30">
        <f>+G30+G41</f>
        <v>223903000</v>
      </c>
      <c r="H42" s="30">
        <f>+H30+H41</f>
        <v>235948000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121010000</v>
      </c>
      <c r="G45" s="4">
        <f>SUM(G47+G53+G60+G66+G72+G79+G85+G95+G102+G111+G117+G123)</f>
        <v>108800000</v>
      </c>
      <c r="H45" s="4">
        <f>SUM(H47+H53+H60+H66+H72+H79+H85+H95+H102+H111+H117+H123)</f>
        <v>116549000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7410000</v>
      </c>
      <c r="G53" s="3">
        <f>SUM(G54:G58)</f>
        <v>7995000</v>
      </c>
      <c r="H53" s="3">
        <f>SUM(H54:H58)</f>
        <v>8717000</v>
      </c>
    </row>
    <row r="54" spans="5:8" ht="13" x14ac:dyDescent="0.25">
      <c r="E54" s="31" t="s">
        <v>78</v>
      </c>
      <c r="F54" s="7"/>
      <c r="G54" s="8"/>
      <c r="H54" s="9"/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>
        <v>3345000</v>
      </c>
      <c r="G56" s="11">
        <v>3772000</v>
      </c>
      <c r="H56" s="12">
        <v>4400000</v>
      </c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>
        <v>4065000</v>
      </c>
      <c r="G58" s="14">
        <v>4223000</v>
      </c>
      <c r="H58" s="15">
        <v>4317000</v>
      </c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113524000</v>
      </c>
      <c r="G85" s="3">
        <f t="shared" ref="G85:H85" si="0">SUM(G86:G93)</f>
        <v>92002000</v>
      </c>
      <c r="H85" s="3">
        <f t="shared" si="0"/>
        <v>98638000</v>
      </c>
    </row>
    <row r="86" spans="5:8" ht="13" x14ac:dyDescent="0.25">
      <c r="E86" s="31" t="s">
        <v>98</v>
      </c>
      <c r="F86" s="7">
        <v>400000</v>
      </c>
      <c r="G86" s="8">
        <v>450000</v>
      </c>
      <c r="H86" s="9">
        <v>500000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766000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32440000</v>
      </c>
      <c r="G92" s="34">
        <v>25470000</v>
      </c>
      <c r="H92" s="12">
        <v>52420000</v>
      </c>
    </row>
    <row r="93" spans="5:8" ht="13" x14ac:dyDescent="0.25">
      <c r="E93" s="31" t="s">
        <v>119</v>
      </c>
      <c r="F93" s="13">
        <v>79918000</v>
      </c>
      <c r="G93" s="14">
        <v>66082000</v>
      </c>
      <c r="H93" s="15">
        <v>45718000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8399000</v>
      </c>
      <c r="G95" s="21">
        <f t="shared" ref="G95:H95" si="1">SUM(G96:G100)</f>
        <v>8727000</v>
      </c>
      <c r="H95" s="21">
        <f t="shared" si="1"/>
        <v>9118000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8399000</v>
      </c>
      <c r="G97" s="11">
        <v>8727000</v>
      </c>
      <c r="H97" s="12">
        <v>9118000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76000</v>
      </c>
      <c r="G102" s="3">
        <f t="shared" ref="G102:H102" si="2">SUM(G103:G109)</f>
        <v>76000</v>
      </c>
      <c r="H102" s="3">
        <f t="shared" si="2"/>
        <v>76000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76000</v>
      </c>
      <c r="G105" s="11">
        <v>76000</v>
      </c>
      <c r="H105" s="12">
        <v>76000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121010000</v>
      </c>
      <c r="G128" s="18">
        <f>SUM(G45)</f>
        <v>108800000</v>
      </c>
      <c r="H128" s="18">
        <f>SUM(H45)</f>
        <v>116549000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8" workbookViewId="0">
      <selection activeCell="E132" sqref="E132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40380000</v>
      </c>
      <c r="G5" s="3">
        <v>43729000</v>
      </c>
      <c r="H5" s="3">
        <v>47082000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17260000</v>
      </c>
      <c r="G7" s="4">
        <f>SUM(G8:G19)</f>
        <v>16612000</v>
      </c>
      <c r="H7" s="4">
        <f>SUM(H8:H19)</f>
        <v>14979000</v>
      </c>
    </row>
    <row r="8" spans="5:8" ht="13" x14ac:dyDescent="0.3">
      <c r="E8" s="26" t="s">
        <v>11</v>
      </c>
      <c r="F8" s="11">
        <v>12260000</v>
      </c>
      <c r="G8" s="11">
        <v>12612000</v>
      </c>
      <c r="H8" s="11">
        <v>12979000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4000000</v>
      </c>
      <c r="H11" s="11">
        <v>2000000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5000000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3731000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2181000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61371000</v>
      </c>
      <c r="G30" s="18">
        <f>+G5+G6+G7+G20</f>
        <v>61891000</v>
      </c>
      <c r="H30" s="18">
        <f>+H5+H6+H7+H20</f>
        <v>63749000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61371000</v>
      </c>
      <c r="G42" s="30">
        <f>+G30+G41</f>
        <v>61891000</v>
      </c>
      <c r="H42" s="30">
        <f>+H30+H41</f>
        <v>63749000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4362000</v>
      </c>
      <c r="G45" s="4">
        <f>SUM(G47+G53+G60+G66+G72+G79+G85+G95+G102+G111+G117+G123)</f>
        <v>33653000</v>
      </c>
      <c r="H45" s="4">
        <f>SUM(H47+H53+H60+H66+H72+H79+H85+H95+H102+H111+H117+H123)</f>
        <v>34421000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130000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130000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4175000</v>
      </c>
      <c r="G85" s="3">
        <f t="shared" ref="G85:H85" si="0">SUM(G86:G93)</f>
        <v>23996000</v>
      </c>
      <c r="H85" s="3">
        <f t="shared" si="0"/>
        <v>24344000</v>
      </c>
    </row>
    <row r="86" spans="5:8" ht="13" x14ac:dyDescent="0.25">
      <c r="E86" s="31" t="s">
        <v>98</v>
      </c>
      <c r="F86" s="7">
        <v>90000</v>
      </c>
      <c r="G86" s="8">
        <v>90000</v>
      </c>
      <c r="H86" s="9">
        <v>95000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245000</v>
      </c>
      <c r="G88" s="11">
        <v>249000</v>
      </c>
      <c r="H88" s="12">
        <v>249000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2840000</v>
      </c>
      <c r="G92" s="34">
        <v>14237000</v>
      </c>
      <c r="H92" s="12">
        <v>12000000</v>
      </c>
    </row>
    <row r="93" spans="5:8" ht="13" x14ac:dyDescent="0.25">
      <c r="E93" s="31" t="s">
        <v>119</v>
      </c>
      <c r="F93" s="13">
        <v>1000000</v>
      </c>
      <c r="G93" s="14">
        <v>9420000</v>
      </c>
      <c r="H93" s="15">
        <v>12000000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9769000</v>
      </c>
      <c r="G95" s="21">
        <f t="shared" ref="G95:H95" si="1">SUM(G96:G100)</f>
        <v>9600000</v>
      </c>
      <c r="H95" s="21">
        <f t="shared" si="1"/>
        <v>10020000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>
        <v>9769000</v>
      </c>
      <c r="G98" s="11">
        <v>9600000</v>
      </c>
      <c r="H98" s="12">
        <v>10020000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57000</v>
      </c>
      <c r="G102" s="3">
        <f t="shared" ref="G102:H102" si="2">SUM(G103:G109)</f>
        <v>57000</v>
      </c>
      <c r="H102" s="3">
        <f t="shared" si="2"/>
        <v>57000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57000</v>
      </c>
      <c r="G105" s="11">
        <v>57000</v>
      </c>
      <c r="H105" s="12">
        <v>57000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4362000</v>
      </c>
      <c r="G128" s="18">
        <f>SUM(G45)</f>
        <v>33653000</v>
      </c>
      <c r="H128" s="18">
        <f>SUM(H45)</f>
        <v>34421000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8" workbookViewId="0">
      <selection activeCell="F97" sqref="F97:H97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59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43487000</v>
      </c>
      <c r="G5" s="3">
        <v>47332000</v>
      </c>
      <c r="H5" s="3">
        <v>51286000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19280000</v>
      </c>
      <c r="G7" s="4">
        <f>SUM(G8:G19)</f>
        <v>23794000</v>
      </c>
      <c r="H7" s="4">
        <f>SUM(H8:H19)</f>
        <v>19218000</v>
      </c>
    </row>
    <row r="8" spans="5:8" ht="13" x14ac:dyDescent="0.3">
      <c r="E8" s="26" t="s">
        <v>11</v>
      </c>
      <c r="F8" s="11">
        <v>13387000</v>
      </c>
      <c r="G8" s="11">
        <v>13794000</v>
      </c>
      <c r="H8" s="11">
        <v>14218000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10000000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5893000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3311000</v>
      </c>
      <c r="G20" s="3">
        <f>SUM(G21:G29)</f>
        <v>1770000</v>
      </c>
      <c r="H20" s="3">
        <f>SUM(H21:H29)</f>
        <v>1908000</v>
      </c>
    </row>
    <row r="21" spans="5:8" ht="13" x14ac:dyDescent="0.3">
      <c r="E21" s="26" t="s">
        <v>24</v>
      </c>
      <c r="F21" s="19">
        <v>1770000</v>
      </c>
      <c r="G21" s="19">
        <v>1770000</v>
      </c>
      <c r="H21" s="19">
        <v>1908000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1541000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66078000</v>
      </c>
      <c r="G30" s="18">
        <f>+G5+G6+G7+G20</f>
        <v>72896000</v>
      </c>
      <c r="H30" s="18">
        <f>+H5+H6+H7+H20</f>
        <v>72412000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66078000</v>
      </c>
      <c r="G42" s="30">
        <f>+G30+G41</f>
        <v>72896000</v>
      </c>
      <c r="H42" s="30">
        <f>+H30+H41</f>
        <v>72412000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65130000</v>
      </c>
      <c r="G45" s="4">
        <f>SUM(G47+G53+G60+G66+G72+G79+G85+G95+G102+G111+G117+G123)</f>
        <v>64644000</v>
      </c>
      <c r="H45" s="4">
        <f>SUM(H47+H53+H60+H66+H72+H79+H85+H95+H102+H111+H117+H123)</f>
        <v>42567000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1170000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1170000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63960000</v>
      </c>
      <c r="G85" s="3">
        <f t="shared" ref="G85:H85" si="0">SUM(G86:G93)</f>
        <v>58420000</v>
      </c>
      <c r="H85" s="3">
        <f t="shared" si="0"/>
        <v>36070000</v>
      </c>
    </row>
    <row r="86" spans="5:8" ht="13" x14ac:dyDescent="0.25">
      <c r="E86" s="31" t="s">
        <v>98</v>
      </c>
      <c r="F86" s="7">
        <v>50000</v>
      </c>
      <c r="G86" s="8">
        <v>60000</v>
      </c>
      <c r="H86" s="9">
        <v>70000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>
        <v>2500000</v>
      </c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2250000</v>
      </c>
      <c r="G92" s="34"/>
      <c r="H92" s="12">
        <v>27000000</v>
      </c>
    </row>
    <row r="93" spans="5:8" ht="13" x14ac:dyDescent="0.25">
      <c r="E93" s="31" t="s">
        <v>119</v>
      </c>
      <c r="F93" s="13">
        <v>59160000</v>
      </c>
      <c r="G93" s="14">
        <v>58360000</v>
      </c>
      <c r="H93" s="15">
        <v>9000000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6334000</v>
      </c>
      <c r="G95" s="21">
        <f t="shared" ref="G95:H95" si="1">SUM(G96:G100)</f>
        <v>6224000</v>
      </c>
      <c r="H95" s="21">
        <f t="shared" si="1"/>
        <v>6497000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>
        <v>6334000</v>
      </c>
      <c r="G98" s="11">
        <v>6224000</v>
      </c>
      <c r="H98" s="12">
        <v>6497000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0</v>
      </c>
      <c r="G102" s="3">
        <f t="shared" ref="G102:H102" si="2">SUM(G103:G109)</f>
        <v>0</v>
      </c>
      <c r="H102" s="3">
        <f t="shared" si="2"/>
        <v>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/>
      <c r="G105" s="11"/>
      <c r="H105" s="12"/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65130000</v>
      </c>
      <c r="G128" s="18">
        <f>SUM(G45)</f>
        <v>64644000</v>
      </c>
      <c r="H128" s="18">
        <f>SUM(H45)</f>
        <v>42567000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7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35348000</v>
      </c>
      <c r="G5" s="3">
        <v>37401000</v>
      </c>
      <c r="H5" s="3">
        <v>38253000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16373000</v>
      </c>
      <c r="G7" s="4">
        <f>SUM(G8:G19)</f>
        <v>34622000</v>
      </c>
      <c r="H7" s="4">
        <f>SUM(H8:H19)</f>
        <v>36123000</v>
      </c>
    </row>
    <row r="8" spans="5:8" ht="13" x14ac:dyDescent="0.3">
      <c r="E8" s="26" t="s">
        <v>11</v>
      </c>
      <c r="F8" s="11">
        <v>11373000</v>
      </c>
      <c r="G8" s="11">
        <v>11682000</v>
      </c>
      <c r="H8" s="11">
        <v>12004000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1000000</v>
      </c>
      <c r="H11" s="11">
        <v>1000000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5000000</v>
      </c>
      <c r="G16" s="11">
        <v>21940000</v>
      </c>
      <c r="H16" s="11">
        <v>23119000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4152000</v>
      </c>
      <c r="G20" s="3">
        <f>SUM(G21:G29)</f>
        <v>2932000</v>
      </c>
      <c r="H20" s="3">
        <f>SUM(H21:H29)</f>
        <v>3070000</v>
      </c>
    </row>
    <row r="21" spans="5:8" ht="13" x14ac:dyDescent="0.3">
      <c r="E21" s="26" t="s">
        <v>24</v>
      </c>
      <c r="F21" s="19">
        <v>2932000</v>
      </c>
      <c r="G21" s="19">
        <v>2932000</v>
      </c>
      <c r="H21" s="19">
        <v>3070000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1220000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55873000</v>
      </c>
      <c r="G30" s="18">
        <f>+G5+G6+G7+G20</f>
        <v>74955000</v>
      </c>
      <c r="H30" s="18">
        <f>+H5+H6+H7+H20</f>
        <v>77446000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55873000</v>
      </c>
      <c r="G42" s="30">
        <f>+G30+G41</f>
        <v>74955000</v>
      </c>
      <c r="H42" s="30">
        <f>+H30+H41</f>
        <v>77446000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20483000</v>
      </c>
      <c r="G45" s="4">
        <f>SUM(G47+G53+G60+G66+G72+G79+G85+G95+G102+G111+G117+G123)</f>
        <v>3606000</v>
      </c>
      <c r="H45" s="4">
        <f>SUM(H47+H53+H60+H66+H72+H79+H85+H95+H102+H111+H117+H123)</f>
        <v>19709000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20370000</v>
      </c>
      <c r="G85" s="3">
        <f t="shared" ref="G85:H85" si="0">SUM(G86:G93)</f>
        <v>0</v>
      </c>
      <c r="H85" s="3">
        <f t="shared" si="0"/>
        <v>15950000</v>
      </c>
    </row>
    <row r="86" spans="5:8" ht="13" x14ac:dyDescent="0.25">
      <c r="E86" s="31" t="s">
        <v>98</v>
      </c>
      <c r="F86" s="7"/>
      <c r="G86" s="8"/>
      <c r="H86" s="9">
        <v>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108000</v>
      </c>
      <c r="G92" s="34"/>
      <c r="H92" s="12">
        <v>3900000</v>
      </c>
    </row>
    <row r="93" spans="5:8" ht="13" x14ac:dyDescent="0.25">
      <c r="E93" s="31" t="s">
        <v>119</v>
      </c>
      <c r="F93" s="13">
        <v>20262000</v>
      </c>
      <c r="G93" s="14"/>
      <c r="H93" s="15">
        <v>12000000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3555000</v>
      </c>
      <c r="G95" s="21">
        <f t="shared" ref="G95:H95" si="1">SUM(G96:G100)</f>
        <v>3493000</v>
      </c>
      <c r="H95" s="21">
        <f t="shared" si="1"/>
        <v>3646000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>
        <v>3555000</v>
      </c>
      <c r="G98" s="11">
        <v>3493000</v>
      </c>
      <c r="H98" s="12">
        <v>3646000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113000</v>
      </c>
      <c r="G102" s="3">
        <f t="shared" ref="G102:H102" si="2">SUM(G103:G109)</f>
        <v>113000</v>
      </c>
      <c r="H102" s="3">
        <f t="shared" si="2"/>
        <v>113000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113000</v>
      </c>
      <c r="G105" s="11">
        <v>113000</v>
      </c>
      <c r="H105" s="12">
        <v>113000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20483000</v>
      </c>
      <c r="G128" s="18">
        <f>SUM(G45)</f>
        <v>3606000</v>
      </c>
      <c r="H128" s="18">
        <f>SUM(H45)</f>
        <v>19709000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101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59164000</v>
      </c>
      <c r="G5" s="3">
        <v>64016000</v>
      </c>
      <c r="H5" s="3">
        <v>69140000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27459000</v>
      </c>
      <c r="G7" s="4">
        <f>SUM(G8:G19)</f>
        <v>22966000</v>
      </c>
      <c r="H7" s="4">
        <f>SUM(H8:H19)</f>
        <v>21495000</v>
      </c>
    </row>
    <row r="8" spans="5:8" ht="13" x14ac:dyDescent="0.3">
      <c r="E8" s="26" t="s">
        <v>11</v>
      </c>
      <c r="F8" s="11">
        <v>15459000</v>
      </c>
      <c r="G8" s="11">
        <v>15966000</v>
      </c>
      <c r="H8" s="11">
        <v>16495000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3700000</v>
      </c>
      <c r="G11" s="11">
        <v>7000000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8300000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6724000</v>
      </c>
      <c r="G20" s="3">
        <f>SUM(G21:G29)</f>
        <v>7550000</v>
      </c>
      <c r="H20" s="3">
        <f>SUM(H21:H29)</f>
        <v>1650000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1650000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1174000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>
        <v>4000000</v>
      </c>
      <c r="G26" s="11">
        <v>6000000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93347000</v>
      </c>
      <c r="G30" s="18">
        <f>+G5+G6+G7+G20</f>
        <v>94532000</v>
      </c>
      <c r="H30" s="18">
        <f>+H5+H6+H7+H20</f>
        <v>92285000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93347000</v>
      </c>
      <c r="G42" s="30">
        <f>+G30+G41</f>
        <v>94532000</v>
      </c>
      <c r="H42" s="30">
        <f>+H30+H41</f>
        <v>92285000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33668000</v>
      </c>
      <c r="G45" s="4">
        <f>SUM(G47+G53+G60+G66+G72+G79+G85+G95+G102+G111+G117+G123)</f>
        <v>38315000</v>
      </c>
      <c r="H45" s="4">
        <f>SUM(H47+H53+H60+H66+H72+H79+H85+H95+H102+H111+H117+H123)</f>
        <v>45771000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2100000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2100000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31380000</v>
      </c>
      <c r="G85" s="3">
        <f t="shared" ref="G85:H85" si="0">SUM(G86:G93)</f>
        <v>26864000</v>
      </c>
      <c r="H85" s="3">
        <f t="shared" si="0"/>
        <v>33870000</v>
      </c>
    </row>
    <row r="86" spans="5:8" ht="13" x14ac:dyDescent="0.25">
      <c r="E86" s="31" t="s">
        <v>98</v>
      </c>
      <c r="F86" s="7">
        <v>980000</v>
      </c>
      <c r="G86" s="8">
        <v>130000</v>
      </c>
      <c r="H86" s="9">
        <v>150000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>
        <v>25000000</v>
      </c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571000</v>
      </c>
      <c r="G92" s="34">
        <v>7962000</v>
      </c>
      <c r="H92" s="12">
        <v>5280000</v>
      </c>
    </row>
    <row r="93" spans="5:8" ht="13" x14ac:dyDescent="0.25">
      <c r="E93" s="31" t="s">
        <v>119</v>
      </c>
      <c r="F93" s="13">
        <v>4829000</v>
      </c>
      <c r="G93" s="14">
        <v>18772000</v>
      </c>
      <c r="H93" s="15">
        <v>28440000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11223000</v>
      </c>
      <c r="G95" s="21">
        <f t="shared" ref="G95:H95" si="1">SUM(G96:G100)</f>
        <v>11263000</v>
      </c>
      <c r="H95" s="21">
        <f t="shared" si="1"/>
        <v>11760000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4145000</v>
      </c>
      <c r="G97" s="11">
        <v>4307000</v>
      </c>
      <c r="H97" s="12">
        <v>4500000</v>
      </c>
    </row>
    <row r="98" spans="5:8" ht="13" x14ac:dyDescent="0.25">
      <c r="E98" s="31" t="s">
        <v>108</v>
      </c>
      <c r="F98" s="10">
        <v>7078000</v>
      </c>
      <c r="G98" s="11">
        <v>6956000</v>
      </c>
      <c r="H98" s="12">
        <v>7260000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188000</v>
      </c>
      <c r="G102" s="3">
        <f t="shared" ref="G102:H102" si="2">SUM(G103:G109)</f>
        <v>188000</v>
      </c>
      <c r="H102" s="3">
        <f t="shared" si="2"/>
        <v>141000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150000</v>
      </c>
      <c r="G104" s="11">
        <v>150000</v>
      </c>
      <c r="H104" s="12">
        <v>103000</v>
      </c>
    </row>
    <row r="105" spans="5:8" ht="13" x14ac:dyDescent="0.25">
      <c r="E105" s="31" t="s">
        <v>114</v>
      </c>
      <c r="F105" s="10">
        <v>38000</v>
      </c>
      <c r="G105" s="11">
        <v>38000</v>
      </c>
      <c r="H105" s="12">
        <v>38000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33668000</v>
      </c>
      <c r="G128" s="18">
        <f>SUM(G45)</f>
        <v>38315000</v>
      </c>
      <c r="H128" s="18">
        <f>SUM(H45)</f>
        <v>45771000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101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130634000</v>
      </c>
      <c r="G5" s="3">
        <v>142630000</v>
      </c>
      <c r="H5" s="3">
        <v>154547000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40105000</v>
      </c>
      <c r="G7" s="4">
        <f>SUM(G8:G19)</f>
        <v>41219000</v>
      </c>
      <c r="H7" s="4">
        <f>SUM(H8:H19)</f>
        <v>35386000</v>
      </c>
    </row>
    <row r="8" spans="5:8" ht="13" x14ac:dyDescent="0.3">
      <c r="E8" s="26" t="s">
        <v>11</v>
      </c>
      <c r="F8" s="11">
        <v>28098000</v>
      </c>
      <c r="G8" s="11">
        <v>29219000</v>
      </c>
      <c r="H8" s="11">
        <v>30386000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12007000</v>
      </c>
      <c r="G11" s="11">
        <v>12000000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6155000</v>
      </c>
      <c r="G20" s="3">
        <f>SUM(G21:G29)</f>
        <v>1566000</v>
      </c>
      <c r="H20" s="3">
        <f>SUM(H21:H29)</f>
        <v>1704000</v>
      </c>
    </row>
    <row r="21" spans="5:8" ht="13" x14ac:dyDescent="0.3">
      <c r="E21" s="26" t="s">
        <v>24</v>
      </c>
      <c r="F21" s="19">
        <v>1566000</v>
      </c>
      <c r="G21" s="19">
        <v>1566000</v>
      </c>
      <c r="H21" s="19">
        <v>1704000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4589000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176894000</v>
      </c>
      <c r="G30" s="18">
        <f>+G5+G6+G7+G20</f>
        <v>185415000</v>
      </c>
      <c r="H30" s="18">
        <f>+H5+H6+H7+H20</f>
        <v>191637000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176894000</v>
      </c>
      <c r="G42" s="30">
        <f>+G30+G41</f>
        <v>185415000</v>
      </c>
      <c r="H42" s="30">
        <f>+H30+H41</f>
        <v>191637000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117817000</v>
      </c>
      <c r="G45" s="4">
        <f>SUM(G47+G53+G60+G66+G72+G79+G85+G95+G102+G111+G117+G123)</f>
        <v>60175000</v>
      </c>
      <c r="H45" s="4">
        <f>SUM(H47+H53+H60+H66+H72+H79+H85+H95+H102+H111+H117+H123)</f>
        <v>101635000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x14ac:dyDescent="0.25">
      <c r="E53" s="32" t="s">
        <v>77</v>
      </c>
      <c r="F53" s="3">
        <f>SUM(F54:F58)</f>
        <v>3345000</v>
      </c>
      <c r="G53" s="3">
        <f>SUM(G54:G58)</f>
        <v>3772000</v>
      </c>
      <c r="H53" s="3">
        <f>SUM(H54:H58)</f>
        <v>4400000</v>
      </c>
    </row>
    <row r="54" spans="5:8" ht="13" x14ac:dyDescent="0.25">
      <c r="E54" s="31" t="s">
        <v>78</v>
      </c>
      <c r="F54" s="7"/>
      <c r="G54" s="8"/>
      <c r="H54" s="9"/>
    </row>
    <row r="55" spans="5:8" ht="26" x14ac:dyDescent="0.25">
      <c r="E55" s="33" t="s">
        <v>79</v>
      </c>
      <c r="F55" s="10"/>
      <c r="G55" s="11"/>
      <c r="H55" s="12"/>
    </row>
    <row r="56" spans="5:8" ht="13" x14ac:dyDescent="0.25">
      <c r="E56" s="31" t="s">
        <v>80</v>
      </c>
      <c r="F56" s="10">
        <v>3345000</v>
      </c>
      <c r="G56" s="11">
        <v>3772000</v>
      </c>
      <c r="H56" s="12">
        <v>4400000</v>
      </c>
    </row>
    <row r="57" spans="5:8" ht="26" x14ac:dyDescent="0.25">
      <c r="E57" s="33" t="s">
        <v>81</v>
      </c>
      <c r="F57" s="10"/>
      <c r="G57" s="11"/>
      <c r="H57" s="12"/>
    </row>
    <row r="58" spans="5:8" ht="13" x14ac:dyDescent="0.25">
      <c r="E58" s="33" t="s">
        <v>82</v>
      </c>
      <c r="F58" s="13"/>
      <c r="G58" s="14"/>
      <c r="H58" s="15"/>
    </row>
    <row r="59" spans="5:8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700000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700000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113715000</v>
      </c>
      <c r="G85" s="3">
        <f t="shared" ref="G85:H85" si="0">SUM(G86:G93)</f>
        <v>45734000</v>
      </c>
      <c r="H85" s="3">
        <f t="shared" si="0"/>
        <v>86089000</v>
      </c>
    </row>
    <row r="86" spans="5:8" ht="13" x14ac:dyDescent="0.25">
      <c r="E86" s="31" t="s">
        <v>98</v>
      </c>
      <c r="F86" s="7">
        <v>9465000</v>
      </c>
      <c r="G86" s="8">
        <v>2065000</v>
      </c>
      <c r="H86" s="9">
        <v>8460000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245000</v>
      </c>
      <c r="G88" s="11">
        <v>249000</v>
      </c>
      <c r="H88" s="12">
        <v>249000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412000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38341000</v>
      </c>
      <c r="G92" s="34">
        <v>22320000</v>
      </c>
      <c r="H92" s="12">
        <v>30000000</v>
      </c>
    </row>
    <row r="93" spans="5:8" ht="13" x14ac:dyDescent="0.25">
      <c r="E93" s="31" t="s">
        <v>119</v>
      </c>
      <c r="F93" s="13">
        <v>65252000</v>
      </c>
      <c r="G93" s="14">
        <v>21100000</v>
      </c>
      <c r="H93" s="15">
        <v>47380000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10214000</v>
      </c>
      <c r="G95" s="21">
        <f t="shared" ref="G95:H95" si="1">SUM(G96:G100)</f>
        <v>10612000</v>
      </c>
      <c r="H95" s="21">
        <f t="shared" si="1"/>
        <v>11089000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10214000</v>
      </c>
      <c r="G97" s="11">
        <v>10612000</v>
      </c>
      <c r="H97" s="12">
        <v>11089000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57000</v>
      </c>
      <c r="G102" s="3">
        <f t="shared" ref="G102:H102" si="2">SUM(G103:G109)</f>
        <v>57000</v>
      </c>
      <c r="H102" s="3">
        <f t="shared" si="2"/>
        <v>57000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57000</v>
      </c>
      <c r="G105" s="11">
        <v>57000</v>
      </c>
      <c r="H105" s="12">
        <v>57000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117817000</v>
      </c>
      <c r="G128" s="18">
        <f>SUM(G45)</f>
        <v>60175000</v>
      </c>
      <c r="H128" s="18">
        <f>SUM(H45)</f>
        <v>101635000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7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214691000</v>
      </c>
      <c r="G5" s="3">
        <v>235747000</v>
      </c>
      <c r="H5" s="3">
        <v>260334000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602577000</v>
      </c>
      <c r="G7" s="4">
        <f>SUM(G8:G19)</f>
        <v>482572000</v>
      </c>
      <c r="H7" s="4">
        <f>SUM(H8:H19)</f>
        <v>207452000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>
        <v>144823000</v>
      </c>
      <c r="G10" s="19">
        <v>148446000</v>
      </c>
      <c r="H10" s="19">
        <v>145807000</v>
      </c>
    </row>
    <row r="11" spans="5:8" ht="13" x14ac:dyDescent="0.3">
      <c r="E11" s="26" t="s">
        <v>14</v>
      </c>
      <c r="F11" s="11">
        <v>6346000</v>
      </c>
      <c r="G11" s="11">
        <v>5000000</v>
      </c>
      <c r="H11" s="11">
        <v>5000000</v>
      </c>
    </row>
    <row r="12" spans="5:8" ht="13" x14ac:dyDescent="0.3">
      <c r="E12" s="26" t="s">
        <v>15</v>
      </c>
      <c r="F12" s="19">
        <v>5000000</v>
      </c>
      <c r="G12" s="19">
        <v>5000000</v>
      </c>
      <c r="H12" s="19">
        <v>5000000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375138000</v>
      </c>
      <c r="G15" s="11">
        <v>274626000</v>
      </c>
      <c r="H15" s="11"/>
    </row>
    <row r="16" spans="5:8" ht="13" x14ac:dyDescent="0.3">
      <c r="E16" s="26" t="s">
        <v>19</v>
      </c>
      <c r="F16" s="11">
        <v>3820000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>
        <v>67450000</v>
      </c>
      <c r="G18" s="11">
        <v>49500000</v>
      </c>
      <c r="H18" s="11">
        <v>51645000</v>
      </c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12691000</v>
      </c>
      <c r="G20" s="3">
        <f>SUM(G21:G29)</f>
        <v>7771000</v>
      </c>
      <c r="H20" s="3">
        <f>SUM(H21:H29)</f>
        <v>8409000</v>
      </c>
    </row>
    <row r="21" spans="5:8" ht="13" x14ac:dyDescent="0.3">
      <c r="E21" s="26" t="s">
        <v>24</v>
      </c>
      <c r="F21" s="19">
        <v>1771000</v>
      </c>
      <c r="G21" s="19">
        <v>1771000</v>
      </c>
      <c r="H21" s="19">
        <v>1909000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4420000</v>
      </c>
      <c r="G23" s="11"/>
      <c r="H23" s="11"/>
    </row>
    <row r="24" spans="5:8" ht="13" x14ac:dyDescent="0.3">
      <c r="E24" s="26" t="s">
        <v>27</v>
      </c>
      <c r="F24" s="11">
        <v>6500000</v>
      </c>
      <c r="G24" s="11">
        <v>6000000</v>
      </c>
      <c r="H24" s="11">
        <v>6500000</v>
      </c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829959000</v>
      </c>
      <c r="G30" s="18">
        <f>+G5+G6+G7+G20</f>
        <v>726090000</v>
      </c>
      <c r="H30" s="18">
        <f>+H5+H6+H7+H20</f>
        <v>476195000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1300000</v>
      </c>
      <c r="G32" s="3">
        <f>SUM(G33:G38)</f>
        <v>500000</v>
      </c>
      <c r="H32" s="3">
        <f>SUM(H33:H38)</f>
        <v>2046000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>
        <v>1546000</v>
      </c>
    </row>
    <row r="35" spans="5:8" ht="13" x14ac:dyDescent="0.3">
      <c r="E35" s="26" t="s">
        <v>35</v>
      </c>
      <c r="F35" s="11">
        <v>1300000</v>
      </c>
      <c r="G35" s="11">
        <v>500000</v>
      </c>
      <c r="H35" s="11">
        <v>500000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1300000</v>
      </c>
      <c r="G41" s="30">
        <f>+G32+G39</f>
        <v>500000</v>
      </c>
      <c r="H41" s="30">
        <f>+H32+H39</f>
        <v>2046000</v>
      </c>
    </row>
    <row r="42" spans="5:8" ht="14" x14ac:dyDescent="0.3">
      <c r="E42" s="29" t="s">
        <v>39</v>
      </c>
      <c r="F42" s="30">
        <f>+F30+F41</f>
        <v>831259000</v>
      </c>
      <c r="G42" s="30">
        <f>+G30+G41</f>
        <v>726590000</v>
      </c>
      <c r="H42" s="30">
        <f>+H30+H41</f>
        <v>478241000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245556000</v>
      </c>
      <c r="G45" s="4">
        <f>SUM(G47+G53+G60+G66+G72+G79+G85+G95+G102+G111+G117+G123)</f>
        <v>310469000</v>
      </c>
      <c r="H45" s="4">
        <f>SUM(H47+H53+H60+H66+H72+H79+H85+H95+H102+H111+H117+H123)</f>
        <v>258978000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1000000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1000000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x14ac:dyDescent="0.25">
      <c r="E72" s="32" t="s">
        <v>89</v>
      </c>
      <c r="F72" s="3">
        <f>SUM(F73:F77)</f>
        <v>228868000</v>
      </c>
      <c r="G72" s="3">
        <f t="shared" ref="G72:H72" si="0">SUM(G73:G77)</f>
        <v>212450000</v>
      </c>
      <c r="H72" s="3">
        <f t="shared" si="0"/>
        <v>219728000</v>
      </c>
    </row>
    <row r="73" spans="5:8" ht="13" x14ac:dyDescent="0.25">
      <c r="E73" s="31" t="s">
        <v>90</v>
      </c>
      <c r="F73" s="7"/>
      <c r="G73" s="8"/>
      <c r="H73" s="9"/>
    </row>
    <row r="74" spans="5:8" ht="13" x14ac:dyDescent="0.25">
      <c r="E74" s="33" t="s">
        <v>91</v>
      </c>
      <c r="F74" s="10"/>
      <c r="G74" s="11"/>
      <c r="H74" s="12"/>
    </row>
    <row r="75" spans="5:8" ht="13" x14ac:dyDescent="0.25">
      <c r="E75" s="31" t="s">
        <v>92</v>
      </c>
      <c r="F75" s="10">
        <v>228868000</v>
      </c>
      <c r="G75" s="11">
        <v>211822000</v>
      </c>
      <c r="H75" s="12">
        <v>219072000</v>
      </c>
    </row>
    <row r="76" spans="5:8" ht="13" x14ac:dyDescent="0.25">
      <c r="E76" s="33" t="s">
        <v>93</v>
      </c>
      <c r="F76" s="10"/>
      <c r="G76" s="11">
        <v>628000</v>
      </c>
      <c r="H76" s="12">
        <v>656000</v>
      </c>
    </row>
    <row r="77" spans="5:8" ht="13" x14ac:dyDescent="0.25">
      <c r="E77" s="33" t="s">
        <v>94</v>
      </c>
      <c r="F77" s="13"/>
      <c r="G77" s="14"/>
      <c r="H77" s="15"/>
    </row>
    <row r="78" spans="5:8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15444000</v>
      </c>
      <c r="G85" s="3">
        <f t="shared" ref="G85:H85" si="1">SUM(G86:G93)</f>
        <v>86047000</v>
      </c>
      <c r="H85" s="3">
        <f t="shared" si="1"/>
        <v>26797000</v>
      </c>
    </row>
    <row r="86" spans="5:8" ht="13" x14ac:dyDescent="0.25">
      <c r="E86" s="31" t="s">
        <v>98</v>
      </c>
      <c r="F86" s="7">
        <v>1245000</v>
      </c>
      <c r="G86" s="8">
        <v>450000</v>
      </c>
      <c r="H86" s="9">
        <v>500000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>
        <v>491000</v>
      </c>
      <c r="G88" s="11">
        <v>497000</v>
      </c>
      <c r="H88" s="12">
        <v>497000</v>
      </c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1708000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12000000</v>
      </c>
      <c r="G92" s="34">
        <v>39000000</v>
      </c>
      <c r="H92" s="12">
        <v>10000000</v>
      </c>
    </row>
    <row r="93" spans="5:8" ht="13" x14ac:dyDescent="0.25">
      <c r="E93" s="31" t="s">
        <v>119</v>
      </c>
      <c r="F93" s="13"/>
      <c r="G93" s="14">
        <v>46100000</v>
      </c>
      <c r="H93" s="15">
        <v>15800000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12038000</v>
      </c>
      <c r="G95" s="21">
        <f t="shared" ref="G95:H95" si="2">SUM(G96:G100)</f>
        <v>11728000</v>
      </c>
      <c r="H95" s="21">
        <f t="shared" si="2"/>
        <v>12255000</v>
      </c>
    </row>
    <row r="96" spans="5:8" ht="13" x14ac:dyDescent="0.25">
      <c r="E96" s="31" t="s">
        <v>106</v>
      </c>
      <c r="F96" s="7">
        <v>750000</v>
      </c>
      <c r="G96" s="8"/>
      <c r="H96" s="9"/>
    </row>
    <row r="97" spans="5:8" ht="13" x14ac:dyDescent="0.25">
      <c r="E97" s="31" t="s">
        <v>107</v>
      </c>
      <c r="F97" s="10">
        <v>11288000</v>
      </c>
      <c r="G97" s="11">
        <v>11728000</v>
      </c>
      <c r="H97" s="12">
        <v>12255000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244000</v>
      </c>
      <c r="G102" s="3">
        <f t="shared" ref="G102:H102" si="3">SUM(G103:G109)</f>
        <v>244000</v>
      </c>
      <c r="H102" s="3">
        <f t="shared" si="3"/>
        <v>198000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150000</v>
      </c>
      <c r="G104" s="11">
        <v>150000</v>
      </c>
      <c r="H104" s="12">
        <v>104000</v>
      </c>
    </row>
    <row r="105" spans="5:8" ht="13" x14ac:dyDescent="0.25">
      <c r="E105" s="31" t="s">
        <v>114</v>
      </c>
      <c r="F105" s="10">
        <v>94000</v>
      </c>
      <c r="G105" s="11">
        <v>94000</v>
      </c>
      <c r="H105" s="12">
        <v>94000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245556000</v>
      </c>
      <c r="G128" s="18">
        <f>SUM(G45)</f>
        <v>310469000</v>
      </c>
      <c r="H128" s="18">
        <f>SUM(H45)</f>
        <v>258978000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4" workbookViewId="0">
      <selection activeCell="F110" sqref="F11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96434000</v>
      </c>
      <c r="G5" s="3">
        <v>103643000</v>
      </c>
      <c r="H5" s="3">
        <v>109214000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35248000</v>
      </c>
      <c r="G7" s="4">
        <f>SUM(G8:G19)</f>
        <v>31230000</v>
      </c>
      <c r="H7" s="4">
        <f>SUM(H8:H19)</f>
        <v>33253000</v>
      </c>
    </row>
    <row r="8" spans="5:8" ht="13" x14ac:dyDescent="0.3">
      <c r="E8" s="26" t="s">
        <v>11</v>
      </c>
      <c r="F8" s="11">
        <v>25248000</v>
      </c>
      <c r="G8" s="11">
        <v>26230000</v>
      </c>
      <c r="H8" s="11">
        <v>27253000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5000000</v>
      </c>
      <c r="H11" s="11">
        <v>6000000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10000000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4474000</v>
      </c>
      <c r="G20" s="3">
        <f>SUM(G21:G29)</f>
        <v>2802000</v>
      </c>
      <c r="H20" s="3">
        <f>SUM(H21:H29)</f>
        <v>2940000</v>
      </c>
    </row>
    <row r="21" spans="5:8" ht="13" x14ac:dyDescent="0.3">
      <c r="E21" s="26" t="s">
        <v>24</v>
      </c>
      <c r="F21" s="19">
        <v>2802000</v>
      </c>
      <c r="G21" s="19">
        <v>2802000</v>
      </c>
      <c r="H21" s="19">
        <v>2940000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1672000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136156000</v>
      </c>
      <c r="G30" s="18">
        <f>+G5+G6+G7+G20</f>
        <v>137675000</v>
      </c>
      <c r="H30" s="18">
        <f>+H5+H6+H7+H20</f>
        <v>145407000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166000</v>
      </c>
      <c r="G32" s="3">
        <f>SUM(G33:G38)</f>
        <v>4740000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166000</v>
      </c>
      <c r="G34" s="11">
        <v>4740000</v>
      </c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166000</v>
      </c>
      <c r="G41" s="30">
        <f>+G32+G39</f>
        <v>4740000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136322000</v>
      </c>
      <c r="G42" s="30">
        <f>+G30+G41</f>
        <v>142415000</v>
      </c>
      <c r="H42" s="30">
        <f>+H30+H41</f>
        <v>145407000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29832000</v>
      </c>
      <c r="G45" s="4">
        <f>SUM(G47+G53+G60+G66+G72+G79+G85+G95+G102+G111+G117+G123)</f>
        <v>16926000</v>
      </c>
      <c r="H45" s="4">
        <f>SUM(H47+H53+H60+H66+H72+H79+H85+H95+H102+H111+H117+H123)</f>
        <v>24236000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2000000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2000000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25744000</v>
      </c>
      <c r="G85" s="3">
        <f t="shared" ref="G85:H85" si="0">SUM(G86:G93)</f>
        <v>8590000</v>
      </c>
      <c r="H85" s="3">
        <f t="shared" si="0"/>
        <v>15540000</v>
      </c>
    </row>
    <row r="86" spans="5:8" ht="13" x14ac:dyDescent="0.25">
      <c r="E86" s="31" t="s">
        <v>98</v>
      </c>
      <c r="F86" s="7">
        <v>170000</v>
      </c>
      <c r="G86" s="8">
        <v>190000</v>
      </c>
      <c r="H86" s="9">
        <v>200000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12000000</v>
      </c>
      <c r="G92" s="34">
        <v>7000000</v>
      </c>
      <c r="H92" s="12">
        <v>15340000</v>
      </c>
    </row>
    <row r="93" spans="5:8" ht="13" x14ac:dyDescent="0.25">
      <c r="E93" s="31" t="s">
        <v>119</v>
      </c>
      <c r="F93" s="13">
        <v>13574000</v>
      </c>
      <c r="G93" s="14">
        <v>1400000</v>
      </c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7824000</v>
      </c>
      <c r="G95" s="21">
        <f t="shared" ref="G95:H95" si="1">SUM(G96:G100)</f>
        <v>8129000</v>
      </c>
      <c r="H95" s="21">
        <f t="shared" si="1"/>
        <v>8494000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7824000</v>
      </c>
      <c r="G97" s="11">
        <v>8129000</v>
      </c>
      <c r="H97" s="12">
        <v>8494000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2088000</v>
      </c>
      <c r="G102" s="3">
        <f t="shared" ref="G102:H102" si="2">SUM(G103:G109)</f>
        <v>207000</v>
      </c>
      <c r="H102" s="3">
        <f t="shared" si="2"/>
        <v>202000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120000</v>
      </c>
      <c r="G104" s="11">
        <v>150000</v>
      </c>
      <c r="H104" s="12">
        <v>145000</v>
      </c>
    </row>
    <row r="105" spans="5:8" ht="13" x14ac:dyDescent="0.25">
      <c r="E105" s="31" t="s">
        <v>114</v>
      </c>
      <c r="F105" s="10">
        <v>57000</v>
      </c>
      <c r="G105" s="11">
        <v>57000</v>
      </c>
      <c r="H105" s="12">
        <v>57000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>
        <v>1911000</v>
      </c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29832000</v>
      </c>
      <c r="G128" s="18">
        <f>SUM(G45)</f>
        <v>16926000</v>
      </c>
      <c r="H128" s="18">
        <f>SUM(H45)</f>
        <v>24236000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2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144726000</v>
      </c>
      <c r="G5" s="3">
        <v>161667000</v>
      </c>
      <c r="H5" s="3">
        <v>175490000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27118000</v>
      </c>
      <c r="G7" s="4">
        <f>SUM(G8:G19)</f>
        <v>29234000</v>
      </c>
      <c r="H7" s="4">
        <f>SUM(H8:H19)</f>
        <v>31161000</v>
      </c>
    </row>
    <row r="8" spans="5:8" ht="13" x14ac:dyDescent="0.3">
      <c r="E8" s="26" t="s">
        <v>11</v>
      </c>
      <c r="F8" s="11">
        <v>23344000</v>
      </c>
      <c r="G8" s="11">
        <v>24234000</v>
      </c>
      <c r="H8" s="11">
        <v>25161000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3774000</v>
      </c>
      <c r="G11" s="11">
        <v>5000000</v>
      </c>
      <c r="H11" s="11">
        <v>6000000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3650000</v>
      </c>
      <c r="G20" s="3">
        <f>SUM(G21:G29)</f>
        <v>1771000</v>
      </c>
      <c r="H20" s="3">
        <f>SUM(H21:H29)</f>
        <v>1880000</v>
      </c>
    </row>
    <row r="21" spans="5:8" ht="13" x14ac:dyDescent="0.3">
      <c r="E21" s="26" t="s">
        <v>24</v>
      </c>
      <c r="F21" s="19">
        <v>1771000</v>
      </c>
      <c r="G21" s="19">
        <v>1771000</v>
      </c>
      <c r="H21" s="19">
        <v>1880000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1879000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175494000</v>
      </c>
      <c r="G30" s="18">
        <f>+G5+G6+G7+G20</f>
        <v>192672000</v>
      </c>
      <c r="H30" s="18">
        <f>+H5+H6+H7+H20</f>
        <v>208531000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175494000</v>
      </c>
      <c r="G42" s="30">
        <f>+G30+G41</f>
        <v>192672000</v>
      </c>
      <c r="H42" s="30">
        <f>+H30+H41</f>
        <v>208531000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29022000</v>
      </c>
      <c r="G45" s="4">
        <f>SUM(G47+G53+G60+G66+G72+G79+G85+G95+G102+G111+G117+G123)</f>
        <v>136716000</v>
      </c>
      <c r="H45" s="4">
        <f>SUM(H47+H53+H60+H66+H72+H79+H85+H95+H102+H111+H117+H123)</f>
        <v>103205000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500000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500000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350000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350000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28033000</v>
      </c>
      <c r="G85" s="3">
        <f t="shared" ref="G85:H85" si="0">SUM(G86:G93)</f>
        <v>124549000</v>
      </c>
      <c r="H85" s="3">
        <f t="shared" si="0"/>
        <v>90500000</v>
      </c>
    </row>
    <row r="86" spans="5:8" ht="13" x14ac:dyDescent="0.25">
      <c r="E86" s="31" t="s">
        <v>98</v>
      </c>
      <c r="F86" s="7">
        <v>140000</v>
      </c>
      <c r="G86" s="8">
        <v>180000</v>
      </c>
      <c r="H86" s="9">
        <v>220000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1743000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10000000</v>
      </c>
      <c r="G92" s="34">
        <v>30000000</v>
      </c>
      <c r="H92" s="12">
        <v>15000000</v>
      </c>
    </row>
    <row r="93" spans="5:8" ht="13" x14ac:dyDescent="0.25">
      <c r="E93" s="31" t="s">
        <v>119</v>
      </c>
      <c r="F93" s="13">
        <v>16150000</v>
      </c>
      <c r="G93" s="14">
        <v>94369000</v>
      </c>
      <c r="H93" s="15">
        <v>75280000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12229000</v>
      </c>
      <c r="G95" s="21">
        <f t="shared" ref="G95:H95" si="1">SUM(G96:G100)</f>
        <v>12148000</v>
      </c>
      <c r="H95" s="21">
        <f t="shared" si="1"/>
        <v>12686000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2331000</v>
      </c>
      <c r="G97" s="11">
        <v>2422000</v>
      </c>
      <c r="H97" s="12">
        <v>2531000</v>
      </c>
    </row>
    <row r="98" spans="5:8" ht="13" x14ac:dyDescent="0.25">
      <c r="E98" s="31" t="s">
        <v>108</v>
      </c>
      <c r="F98" s="10">
        <v>9898000</v>
      </c>
      <c r="G98" s="11">
        <v>9726000</v>
      </c>
      <c r="H98" s="12">
        <v>10155000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139000</v>
      </c>
      <c r="G102" s="3">
        <f t="shared" ref="G102:H102" si="2">SUM(G103:G109)</f>
        <v>19000</v>
      </c>
      <c r="H102" s="3">
        <f t="shared" si="2"/>
        <v>19000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120000</v>
      </c>
      <c r="G104" s="11"/>
      <c r="H104" s="12"/>
    </row>
    <row r="105" spans="5:8" ht="13" x14ac:dyDescent="0.25">
      <c r="E105" s="31" t="s">
        <v>114</v>
      </c>
      <c r="F105" s="10">
        <v>19000</v>
      </c>
      <c r="G105" s="11">
        <v>19000</v>
      </c>
      <c r="H105" s="12">
        <v>19000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29022000</v>
      </c>
      <c r="G128" s="18">
        <f>SUM(G45)</f>
        <v>136716000</v>
      </c>
      <c r="H128" s="18">
        <f>SUM(H45)</f>
        <v>103205000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4" workbookViewId="0">
      <selection activeCell="H106" sqref="H106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122358000</v>
      </c>
      <c r="G5" s="3">
        <v>134028000</v>
      </c>
      <c r="H5" s="3">
        <v>144402000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91372000</v>
      </c>
      <c r="G7" s="4">
        <f>SUM(G8:G19)</f>
        <v>83830000</v>
      </c>
      <c r="H7" s="4">
        <f>SUM(H8:H19)</f>
        <v>91852000</v>
      </c>
    </row>
    <row r="8" spans="5:8" ht="13" x14ac:dyDescent="0.3">
      <c r="E8" s="26" t="s">
        <v>11</v>
      </c>
      <c r="F8" s="11">
        <v>29218000</v>
      </c>
      <c r="G8" s="11">
        <v>30393000</v>
      </c>
      <c r="H8" s="11">
        <v>31617000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43754000</v>
      </c>
      <c r="G11" s="11">
        <v>5000000</v>
      </c>
      <c r="H11" s="11">
        <v>15000000</v>
      </c>
    </row>
    <row r="12" spans="5:8" ht="13" x14ac:dyDescent="0.3">
      <c r="E12" s="26" t="s">
        <v>15</v>
      </c>
      <c r="F12" s="19">
        <v>15000000</v>
      </c>
      <c r="G12" s="19">
        <v>15000000</v>
      </c>
      <c r="H12" s="19">
        <v>10001000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3400000</v>
      </c>
      <c r="G16" s="11">
        <v>33437000</v>
      </c>
      <c r="H16" s="11">
        <v>35234000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3035000</v>
      </c>
      <c r="G20" s="3">
        <f>SUM(G21:G29)</f>
        <v>1771000</v>
      </c>
      <c r="H20" s="3">
        <f>SUM(H21:H29)</f>
        <v>1909000</v>
      </c>
    </row>
    <row r="21" spans="5:8" ht="13" x14ac:dyDescent="0.3">
      <c r="E21" s="26" t="s">
        <v>24</v>
      </c>
      <c r="F21" s="19">
        <v>1771000</v>
      </c>
      <c r="G21" s="19">
        <v>1771000</v>
      </c>
      <c r="H21" s="19">
        <v>1909000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1264000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216765000</v>
      </c>
      <c r="G30" s="18">
        <f>+G5+G6+G7+G20</f>
        <v>219629000</v>
      </c>
      <c r="H30" s="18">
        <f>+H5+H6+H7+H20</f>
        <v>238163000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390000</v>
      </c>
      <c r="G32" s="3">
        <f>SUM(G33:G38)</f>
        <v>100000</v>
      </c>
      <c r="H32" s="3">
        <f>SUM(H33:H38)</f>
        <v>100000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290000</v>
      </c>
      <c r="G34" s="11"/>
      <c r="H34" s="11"/>
    </row>
    <row r="35" spans="5:8" ht="13" x14ac:dyDescent="0.3">
      <c r="E35" s="26" t="s">
        <v>35</v>
      </c>
      <c r="F35" s="11">
        <v>100000</v>
      </c>
      <c r="G35" s="11">
        <v>100000</v>
      </c>
      <c r="H35" s="11">
        <v>100000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390000</v>
      </c>
      <c r="G41" s="30">
        <f>+G32+G39</f>
        <v>100000</v>
      </c>
      <c r="H41" s="30">
        <f>+H32+H39</f>
        <v>100000</v>
      </c>
    </row>
    <row r="42" spans="5:8" ht="14" x14ac:dyDescent="0.3">
      <c r="E42" s="29" t="s">
        <v>39</v>
      </c>
      <c r="F42" s="30">
        <f>+F30+F41</f>
        <v>217155000</v>
      </c>
      <c r="G42" s="30">
        <f>+G30+G41</f>
        <v>219729000</v>
      </c>
      <c r="H42" s="30">
        <f>+H30+H41</f>
        <v>238263000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34506000</v>
      </c>
      <c r="G45" s="4">
        <f>SUM(G47+G53+G60+G66+G72+G79+G85+G95+G102+G111+G117+G123)</f>
        <v>50980000</v>
      </c>
      <c r="H45" s="4">
        <f>SUM(H47+H53+H60+H66+H72+H79+H85+H95+H102+H111+H117+H123)</f>
        <v>42018000</v>
      </c>
    </row>
    <row r="46" spans="5:8" ht="13" x14ac:dyDescent="0.25">
      <c r="E46" s="5" t="s">
        <v>72</v>
      </c>
      <c r="F46" s="3"/>
      <c r="G46" s="3"/>
      <c r="H46" s="3"/>
    </row>
    <row r="47" spans="5:8" ht="14" x14ac:dyDescent="0.25">
      <c r="E47" s="32" t="s">
        <v>74</v>
      </c>
      <c r="F47" s="3">
        <f>SUM(F48:F51)</f>
        <v>639000</v>
      </c>
      <c r="G47" s="3">
        <f>SUM(G48:G51)</f>
        <v>0</v>
      </c>
      <c r="H47" s="3">
        <f>SUM(H48:H51)</f>
        <v>0</v>
      </c>
    </row>
    <row r="48" spans="5:8" ht="13" x14ac:dyDescent="0.25">
      <c r="E48" s="31" t="s">
        <v>75</v>
      </c>
      <c r="F48" s="7">
        <v>639000</v>
      </c>
      <c r="G48" s="8"/>
      <c r="H48" s="9"/>
    </row>
    <row r="49" spans="5:8" ht="13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33810000</v>
      </c>
      <c r="G85" s="3">
        <f t="shared" ref="G85:H85" si="0">SUM(G86:G93)</f>
        <v>39658000</v>
      </c>
      <c r="H85" s="3">
        <f t="shared" si="0"/>
        <v>30190000</v>
      </c>
    </row>
    <row r="86" spans="5:8" ht="13" x14ac:dyDescent="0.25">
      <c r="E86" s="31" t="s">
        <v>98</v>
      </c>
      <c r="F86" s="7">
        <v>120000</v>
      </c>
      <c r="G86" s="8">
        <v>130000</v>
      </c>
      <c r="H86" s="9">
        <v>150000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>
        <v>1374000</v>
      </c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>
        <v>2400000</v>
      </c>
      <c r="H92" s="12">
        <v>7920000</v>
      </c>
    </row>
    <row r="93" spans="5:8" ht="13" x14ac:dyDescent="0.25">
      <c r="E93" s="31" t="s">
        <v>119</v>
      </c>
      <c r="F93" s="13">
        <v>32316000</v>
      </c>
      <c r="G93" s="14">
        <v>37128000</v>
      </c>
      <c r="H93" s="15">
        <v>22120000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10842000</v>
      </c>
      <c r="G95" s="21">
        <f t="shared" ref="G95:H95" si="1">SUM(G96:G100)</f>
        <v>11265000</v>
      </c>
      <c r="H95" s="21">
        <f t="shared" si="1"/>
        <v>11771000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10842000</v>
      </c>
      <c r="G97" s="11">
        <v>11265000</v>
      </c>
      <c r="H97" s="12">
        <v>11771000</v>
      </c>
    </row>
    <row r="98" spans="5:8" ht="13" x14ac:dyDescent="0.25">
      <c r="E98" s="31" t="s">
        <v>108</v>
      </c>
      <c r="F98" s="10"/>
      <c r="G98" s="11"/>
      <c r="H98" s="12"/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57000</v>
      </c>
      <c r="G102" s="3">
        <f t="shared" ref="G102:H102" si="2">SUM(G103:G109)</f>
        <v>57000</v>
      </c>
      <c r="H102" s="3">
        <f t="shared" si="2"/>
        <v>57000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57000</v>
      </c>
      <c r="G105" s="11">
        <v>57000</v>
      </c>
      <c r="H105" s="12">
        <v>57000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34506000</v>
      </c>
      <c r="G128" s="18">
        <f>SUM(G45)</f>
        <v>50980000</v>
      </c>
      <c r="H128" s="18">
        <f>SUM(H45)</f>
        <v>42018000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7" workbookViewId="0">
      <selection activeCell="F105" sqref="F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21520000</v>
      </c>
      <c r="G5" s="3">
        <v>22980000</v>
      </c>
      <c r="H5" s="3">
        <v>23396000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49092000</v>
      </c>
      <c r="G7" s="4">
        <f>SUM(G8:G19)</f>
        <v>18260000</v>
      </c>
      <c r="H7" s="4">
        <f>SUM(H8:H19)</f>
        <v>18757000</v>
      </c>
    </row>
    <row r="8" spans="5:8" ht="13" x14ac:dyDescent="0.3">
      <c r="E8" s="26" t="s">
        <v>11</v>
      </c>
      <c r="F8" s="11">
        <v>14959000</v>
      </c>
      <c r="G8" s="11">
        <v>7054000</v>
      </c>
      <c r="H8" s="11">
        <v>7153000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2092000</v>
      </c>
      <c r="H11" s="11">
        <v>2000000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34133000</v>
      </c>
      <c r="G16" s="11">
        <v>9114000</v>
      </c>
      <c r="H16" s="11">
        <v>9604000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2973000</v>
      </c>
      <c r="G20" s="3">
        <f>SUM(G21:G29)</f>
        <v>1805000</v>
      </c>
      <c r="H20" s="3">
        <f>SUM(H21:H29)</f>
        <v>1910000</v>
      </c>
    </row>
    <row r="21" spans="5:8" ht="13" x14ac:dyDescent="0.3">
      <c r="E21" s="26" t="s">
        <v>24</v>
      </c>
      <c r="F21" s="19">
        <v>1800000</v>
      </c>
      <c r="G21" s="19">
        <v>1805000</v>
      </c>
      <c r="H21" s="19">
        <v>1910000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1173000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73585000</v>
      </c>
      <c r="G30" s="18">
        <f>+G5+G6+G7+G20</f>
        <v>43045000</v>
      </c>
      <c r="H30" s="18">
        <f>+H5+H6+H7+H20</f>
        <v>44063000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73585000</v>
      </c>
      <c r="G42" s="30">
        <f>+G30+G41</f>
        <v>43045000</v>
      </c>
      <c r="H42" s="30">
        <f>+H30+H41</f>
        <v>44063000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1786000</v>
      </c>
      <c r="G45" s="4">
        <f>SUM(G47+G53+G60+G66+G72+G79+G85+G95+G102+G111+G117+G123)</f>
        <v>6435000</v>
      </c>
      <c r="H45" s="4">
        <f>SUM(H47+H53+H60+H66+H72+H79+H85+H95+H102+H111+H117+H123)</f>
        <v>2017000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1710000</v>
      </c>
      <c r="G85" s="3">
        <f t="shared" ref="G85:H85" si="0">SUM(G86:G93)</f>
        <v>4550000</v>
      </c>
      <c r="H85" s="3">
        <f t="shared" si="0"/>
        <v>50000</v>
      </c>
    </row>
    <row r="86" spans="5:8" ht="13" x14ac:dyDescent="0.25">
      <c r="E86" s="31" t="s">
        <v>98</v>
      </c>
      <c r="F86" s="7">
        <v>50000</v>
      </c>
      <c r="G86" s="8">
        <v>50000</v>
      </c>
      <c r="H86" s="9">
        <v>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>
        <v>1660000</v>
      </c>
      <c r="G93" s="14">
        <v>4500000</v>
      </c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1835000</v>
      </c>
      <c r="G95" s="21">
        <f t="shared" ref="G95:H95" si="1">SUM(G96:G100)</f>
        <v>1809000</v>
      </c>
      <c r="H95" s="21">
        <f t="shared" si="1"/>
        <v>1891000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>
        <v>150000</v>
      </c>
      <c r="G97" s="11">
        <v>153000</v>
      </c>
      <c r="H97" s="12">
        <v>163000</v>
      </c>
    </row>
    <row r="98" spans="5:8" ht="13" x14ac:dyDescent="0.25">
      <c r="E98" s="31" t="s">
        <v>108</v>
      </c>
      <c r="F98" s="10">
        <v>1685000</v>
      </c>
      <c r="G98" s="11">
        <v>1656000</v>
      </c>
      <c r="H98" s="12">
        <v>1728000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76000</v>
      </c>
      <c r="G102" s="3">
        <f t="shared" ref="G102:H102" si="2">SUM(G103:G109)</f>
        <v>76000</v>
      </c>
      <c r="H102" s="3">
        <f t="shared" si="2"/>
        <v>76000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/>
    </row>
    <row r="105" spans="5:8" ht="13" x14ac:dyDescent="0.25">
      <c r="E105" s="31" t="s">
        <v>114</v>
      </c>
      <c r="F105" s="10">
        <v>76000</v>
      </c>
      <c r="G105" s="11">
        <v>76000</v>
      </c>
      <c r="H105" s="12">
        <v>76000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1786000</v>
      </c>
      <c r="G128" s="18">
        <f>SUM(G45)</f>
        <v>6435000</v>
      </c>
      <c r="H128" s="18">
        <f>SUM(H45)</f>
        <v>2017000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5" workbookViewId="0">
      <selection activeCell="F105" sqref="F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28653000</v>
      </c>
      <c r="G5" s="3">
        <v>30861000</v>
      </c>
      <c r="H5" s="3">
        <v>31888000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18587000</v>
      </c>
      <c r="G7" s="4">
        <f>SUM(G8:G19)</f>
        <v>9339000</v>
      </c>
      <c r="H7" s="4">
        <f>SUM(H8:H19)</f>
        <v>10403000</v>
      </c>
    </row>
    <row r="8" spans="5:8" ht="13" x14ac:dyDescent="0.3">
      <c r="E8" s="26" t="s">
        <v>11</v>
      </c>
      <c r="F8" s="11">
        <v>8097000</v>
      </c>
      <c r="G8" s="11">
        <v>8247000</v>
      </c>
      <c r="H8" s="11">
        <v>8403000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490000</v>
      </c>
      <c r="G11" s="11">
        <v>1092000</v>
      </c>
      <c r="H11" s="11">
        <v>2000000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10000000</v>
      </c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2798000</v>
      </c>
      <c r="G20" s="3">
        <f>SUM(G21:G29)</f>
        <v>1700000</v>
      </c>
      <c r="H20" s="3">
        <f>SUM(H21:H29)</f>
        <v>1838000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1838000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1098000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50038000</v>
      </c>
      <c r="G30" s="18">
        <f>+G5+G6+G7+G20</f>
        <v>41900000</v>
      </c>
      <c r="H30" s="18">
        <f>+H5+H6+H7+H20</f>
        <v>44129000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50038000</v>
      </c>
      <c r="G42" s="30">
        <f>+G30+G41</f>
        <v>41900000</v>
      </c>
      <c r="H42" s="30">
        <f>+H30+H41</f>
        <v>44129000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1256000</v>
      </c>
      <c r="G45" s="4">
        <f>SUM(G47+G53+G60+G66+G72+G79+G85+G95+G102+G111+G117+G123)</f>
        <v>5311000</v>
      </c>
      <c r="H45" s="4">
        <f>SUM(H47+H53+H60+H66+H72+H79+H85+H95+H102+H111+H117+H123)</f>
        <v>2354000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x14ac:dyDescent="0.25">
      <c r="E79" s="32" t="s">
        <v>95</v>
      </c>
      <c r="F79" s="3">
        <f>SUM(F80:F83)</f>
        <v>800000</v>
      </c>
      <c r="G79" s="3">
        <f>SUM(G80:G83)</f>
        <v>0</v>
      </c>
      <c r="H79" s="3">
        <f>SUM(H80:H83)</f>
        <v>0</v>
      </c>
    </row>
    <row r="80" spans="5:8" ht="13" x14ac:dyDescent="0.25">
      <c r="E80" s="31" t="s">
        <v>96</v>
      </c>
      <c r="F80" s="7">
        <v>800000</v>
      </c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x14ac:dyDescent="0.25">
      <c r="E83" s="6"/>
      <c r="F83" s="13"/>
      <c r="G83" s="14"/>
      <c r="H83" s="15"/>
    </row>
    <row r="84" spans="5:8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230000</v>
      </c>
      <c r="G85" s="3">
        <f t="shared" ref="G85:H85" si="0">SUM(G86:G93)</f>
        <v>3050000</v>
      </c>
      <c r="H85" s="3">
        <f t="shared" si="0"/>
        <v>50000</v>
      </c>
    </row>
    <row r="86" spans="5:8" ht="13" x14ac:dyDescent="0.25">
      <c r="E86" s="31" t="s">
        <v>98</v>
      </c>
      <c r="F86" s="7">
        <v>50000</v>
      </c>
      <c r="G86" s="8">
        <v>50000</v>
      </c>
      <c r="H86" s="9">
        <v>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>
        <v>180000</v>
      </c>
      <c r="G92" s="34">
        <v>3000000</v>
      </c>
      <c r="H92" s="12"/>
    </row>
    <row r="93" spans="5:8" ht="13" x14ac:dyDescent="0.25">
      <c r="E93" s="31" t="s">
        <v>119</v>
      </c>
      <c r="F93" s="13"/>
      <c r="G93" s="14"/>
      <c r="H93" s="15"/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2071000</v>
      </c>
      <c r="G95" s="21">
        <f t="shared" ref="G95:H95" si="1">SUM(G96:G100)</f>
        <v>2035000</v>
      </c>
      <c r="H95" s="21">
        <f t="shared" si="1"/>
        <v>2124000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>
        <v>2071000</v>
      </c>
      <c r="G98" s="11">
        <v>2035000</v>
      </c>
      <c r="H98" s="12">
        <v>2124000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226000</v>
      </c>
      <c r="G102" s="3">
        <f t="shared" ref="G102:H102" si="2">SUM(G103:G109)</f>
        <v>226000</v>
      </c>
      <c r="H102" s="3">
        <f t="shared" si="2"/>
        <v>180000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>
        <v>150000</v>
      </c>
      <c r="G104" s="11">
        <v>150000</v>
      </c>
      <c r="H104" s="12">
        <v>104000</v>
      </c>
    </row>
    <row r="105" spans="5:8" ht="13" x14ac:dyDescent="0.25">
      <c r="E105" s="31" t="s">
        <v>114</v>
      </c>
      <c r="F105" s="10">
        <v>76000</v>
      </c>
      <c r="G105" s="11">
        <v>76000</v>
      </c>
      <c r="H105" s="12">
        <v>76000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1256000</v>
      </c>
      <c r="G128" s="18">
        <f>SUM(G45)</f>
        <v>5311000</v>
      </c>
      <c r="H128" s="18">
        <f>SUM(H45)</f>
        <v>2354000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27" max="7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60"/>
  <sheetViews>
    <sheetView showGridLines="0" topLeftCell="A91" workbookViewId="0">
      <selection activeCell="J105" sqref="J10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6" t="s">
        <v>0</v>
      </c>
      <c r="F1" s="36"/>
      <c r="G1" s="36"/>
      <c r="H1" s="36"/>
    </row>
    <row r="2" spans="5:8" x14ac:dyDescent="0.25">
      <c r="E2" s="37" t="s">
        <v>1</v>
      </c>
      <c r="F2" s="37"/>
      <c r="G2" s="37"/>
      <c r="H2" s="37"/>
    </row>
    <row r="3" spans="5:8" ht="26" x14ac:dyDescent="0.3">
      <c r="E3" s="22" t="s">
        <v>69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83574000</v>
      </c>
      <c r="G5" s="3">
        <v>89998000</v>
      </c>
      <c r="H5" s="3">
        <v>93991000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15849000</v>
      </c>
      <c r="G7" s="4">
        <f>SUM(G8:G19)</f>
        <v>21365000</v>
      </c>
      <c r="H7" s="4">
        <f>SUM(H8:H19)</f>
        <v>22510000</v>
      </c>
    </row>
    <row r="8" spans="5:8" ht="13" x14ac:dyDescent="0.3">
      <c r="E8" s="26" t="s">
        <v>11</v>
      </c>
      <c r="F8" s="11">
        <v>15849000</v>
      </c>
      <c r="G8" s="11">
        <v>16365000</v>
      </c>
      <c r="H8" s="11">
        <v>16917000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5000000</v>
      </c>
      <c r="H11" s="11">
        <v>5593000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3557000</v>
      </c>
      <c r="G20" s="3">
        <f>SUM(G21:G29)</f>
        <v>2185000</v>
      </c>
      <c r="H20" s="3">
        <f>SUM(H21:H29)</f>
        <v>2323000</v>
      </c>
    </row>
    <row r="21" spans="5:8" ht="13" x14ac:dyDescent="0.3">
      <c r="E21" s="26" t="s">
        <v>24</v>
      </c>
      <c r="F21" s="19">
        <v>2185000</v>
      </c>
      <c r="G21" s="19">
        <v>2185000</v>
      </c>
      <c r="H21" s="19">
        <v>2323000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1372000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120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121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102980000</v>
      </c>
      <c r="G30" s="18">
        <f>+G5+G6+G7+G20</f>
        <v>113548000</v>
      </c>
      <c r="H30" s="18">
        <f>+H5+H6+H7+H20</f>
        <v>118824000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102980000</v>
      </c>
      <c r="G42" s="30">
        <f>+G30+G41</f>
        <v>113548000</v>
      </c>
      <c r="H42" s="30">
        <f>+H30+H41</f>
        <v>118824000</v>
      </c>
    </row>
    <row r="43" spans="5:8" x14ac:dyDescent="0.25">
      <c r="F43" s="21"/>
      <c r="G43" s="21"/>
      <c r="H43" s="21"/>
    </row>
    <row r="44" spans="5:8" ht="13" x14ac:dyDescent="0.25">
      <c r="E44" s="2" t="s">
        <v>70</v>
      </c>
      <c r="F44" s="3"/>
      <c r="G44" s="3"/>
      <c r="H44" s="3"/>
    </row>
    <row r="45" spans="5:8" ht="13" x14ac:dyDescent="0.25">
      <c r="E45" s="2" t="s">
        <v>71</v>
      </c>
      <c r="F45" s="4">
        <f>SUM(F47+F53+F60+F66+F72+F79+F85+H96+F102+F111+F117+F123)</f>
        <v>1158000</v>
      </c>
      <c r="G45" s="4">
        <f>SUM(G47+G53+G60+G66+G72+G79+G85+G95+G102+G111+G117+G123)</f>
        <v>11797000</v>
      </c>
      <c r="H45" s="4">
        <f>SUM(H47+H53+H60+H66+H72+H79+H85+H95+H102+H111+H117+H123)</f>
        <v>9660000</v>
      </c>
    </row>
    <row r="46" spans="5:8" ht="13" x14ac:dyDescent="0.25">
      <c r="E46" s="5" t="s">
        <v>72</v>
      </c>
      <c r="F46" s="3"/>
      <c r="G46" s="3"/>
      <c r="H46" s="3"/>
    </row>
    <row r="47" spans="5:8" ht="14" hidden="1" x14ac:dyDescent="0.25">
      <c r="E47" s="32" t="s">
        <v>74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75</v>
      </c>
      <c r="F48" s="7"/>
      <c r="G48" s="8"/>
      <c r="H48" s="9"/>
    </row>
    <row r="49" spans="5:8" ht="13" hidden="1" x14ac:dyDescent="0.25">
      <c r="E49" s="31" t="s">
        <v>76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4" hidden="1" x14ac:dyDescent="0.25">
      <c r="E53" s="32" t="s">
        <v>77</v>
      </c>
      <c r="F53" s="3">
        <f>SUM(F54:F58)</f>
        <v>0</v>
      </c>
      <c r="G53" s="3">
        <f>SUM(G54:G58)</f>
        <v>0</v>
      </c>
      <c r="H53" s="3">
        <f>SUM(H54:H58)</f>
        <v>0</v>
      </c>
    </row>
    <row r="54" spans="5:8" ht="13" hidden="1" x14ac:dyDescent="0.25">
      <c r="E54" s="31" t="s">
        <v>78</v>
      </c>
      <c r="F54" s="7"/>
      <c r="G54" s="8"/>
      <c r="H54" s="9"/>
    </row>
    <row r="55" spans="5:8" ht="26" hidden="1" x14ac:dyDescent="0.25">
      <c r="E55" s="33" t="s">
        <v>79</v>
      </c>
      <c r="F55" s="10"/>
      <c r="G55" s="11"/>
      <c r="H55" s="12"/>
    </row>
    <row r="56" spans="5:8" ht="13" hidden="1" x14ac:dyDescent="0.25">
      <c r="E56" s="31" t="s">
        <v>80</v>
      </c>
      <c r="F56" s="10"/>
      <c r="G56" s="11"/>
      <c r="H56" s="12"/>
    </row>
    <row r="57" spans="5:8" ht="26" hidden="1" x14ac:dyDescent="0.25">
      <c r="E57" s="33" t="s">
        <v>81</v>
      </c>
      <c r="F57" s="10"/>
      <c r="G57" s="11"/>
      <c r="H57" s="12"/>
    </row>
    <row r="58" spans="5:8" ht="13" hidden="1" x14ac:dyDescent="0.25">
      <c r="E58" s="33" t="s">
        <v>82</v>
      </c>
      <c r="F58" s="13"/>
      <c r="G58" s="14"/>
      <c r="H58" s="15"/>
    </row>
    <row r="59" spans="5:8" hidden="1" x14ac:dyDescent="0.25">
      <c r="F59" s="16"/>
      <c r="G59" s="16"/>
      <c r="H59" s="16"/>
    </row>
    <row r="60" spans="5:8" ht="14" hidden="1" x14ac:dyDescent="0.25">
      <c r="E60" s="32" t="s">
        <v>83</v>
      </c>
      <c r="F60" s="32"/>
      <c r="G60" s="32"/>
      <c r="H60" s="32"/>
    </row>
    <row r="61" spans="5:8" ht="13" hidden="1" x14ac:dyDescent="0.25">
      <c r="E61" s="31" t="s">
        <v>84</v>
      </c>
      <c r="F61" s="7"/>
      <c r="G61" s="8"/>
      <c r="H61" s="9"/>
    </row>
    <row r="62" spans="5:8" ht="13" hidden="1" x14ac:dyDescent="0.25">
      <c r="E62" s="31"/>
      <c r="F62" s="10"/>
      <c r="G62" s="11"/>
      <c r="H62" s="12"/>
    </row>
    <row r="63" spans="5:8" hidden="1" x14ac:dyDescent="0.25">
      <c r="E63" s="6"/>
      <c r="F63" s="10"/>
      <c r="G63" s="11"/>
      <c r="H63" s="12"/>
    </row>
    <row r="64" spans="5:8" hidden="1" x14ac:dyDescent="0.25">
      <c r="E64" s="6"/>
      <c r="F64" s="13"/>
      <c r="G64" s="14"/>
      <c r="H64" s="15"/>
    </row>
    <row r="65" spans="5:8" hidden="1" x14ac:dyDescent="0.25">
      <c r="F65" s="16"/>
      <c r="G65" s="16"/>
      <c r="H65" s="16"/>
    </row>
    <row r="66" spans="5:8" ht="14" hidden="1" x14ac:dyDescent="0.25">
      <c r="E66" s="32" t="s">
        <v>88</v>
      </c>
      <c r="F66" s="3"/>
      <c r="G66" s="3"/>
      <c r="H66" s="3"/>
    </row>
    <row r="67" spans="5:8" ht="13" hidden="1" x14ac:dyDescent="0.25">
      <c r="E67" s="31" t="s">
        <v>85</v>
      </c>
      <c r="F67" s="7"/>
      <c r="G67" s="8"/>
      <c r="H67" s="9"/>
    </row>
    <row r="68" spans="5:8" ht="13" hidden="1" x14ac:dyDescent="0.25">
      <c r="E68" s="31" t="s">
        <v>86</v>
      </c>
      <c r="F68" s="10"/>
      <c r="G68" s="11"/>
      <c r="H68" s="12"/>
    </row>
    <row r="69" spans="5:8" ht="13" hidden="1" x14ac:dyDescent="0.25">
      <c r="E69" s="31" t="s">
        <v>87</v>
      </c>
      <c r="F69" s="10"/>
      <c r="G69" s="11"/>
      <c r="H69" s="12"/>
    </row>
    <row r="70" spans="5:8" hidden="1" x14ac:dyDescent="0.25">
      <c r="E70" s="6"/>
      <c r="F70" s="13"/>
      <c r="G70" s="14"/>
      <c r="H70" s="15"/>
    </row>
    <row r="71" spans="5:8" hidden="1" x14ac:dyDescent="0.25">
      <c r="F71" s="16"/>
      <c r="G71" s="16"/>
      <c r="H71" s="16"/>
    </row>
    <row r="72" spans="5:8" ht="14" hidden="1" x14ac:dyDescent="0.25">
      <c r="E72" s="32" t="s">
        <v>89</v>
      </c>
      <c r="F72" s="3"/>
      <c r="G72" s="3"/>
      <c r="H72" s="3"/>
    </row>
    <row r="73" spans="5:8" ht="13" hidden="1" x14ac:dyDescent="0.25">
      <c r="E73" s="31" t="s">
        <v>90</v>
      </c>
      <c r="F73" s="7"/>
      <c r="G73" s="8"/>
      <c r="H73" s="9"/>
    </row>
    <row r="74" spans="5:8" ht="13" hidden="1" x14ac:dyDescent="0.25">
      <c r="E74" s="33" t="s">
        <v>91</v>
      </c>
      <c r="F74" s="10"/>
      <c r="G74" s="11"/>
      <c r="H74" s="12"/>
    </row>
    <row r="75" spans="5:8" ht="13" hidden="1" x14ac:dyDescent="0.25">
      <c r="E75" s="31" t="s">
        <v>92</v>
      </c>
      <c r="F75" s="10"/>
      <c r="G75" s="11"/>
      <c r="H75" s="12"/>
    </row>
    <row r="76" spans="5:8" ht="13" hidden="1" x14ac:dyDescent="0.25">
      <c r="E76" s="33" t="s">
        <v>93</v>
      </c>
      <c r="F76" s="10"/>
      <c r="G76" s="11"/>
      <c r="H76" s="12"/>
    </row>
    <row r="77" spans="5:8" ht="13" hidden="1" x14ac:dyDescent="0.25">
      <c r="E77" s="33" t="s">
        <v>94</v>
      </c>
      <c r="F77" s="13"/>
      <c r="G77" s="14"/>
      <c r="H77" s="15"/>
    </row>
    <row r="78" spans="5:8" hidden="1" x14ac:dyDescent="0.25">
      <c r="F78" s="16"/>
      <c r="G78" s="16"/>
      <c r="H78" s="16"/>
    </row>
    <row r="79" spans="5:8" ht="14" hidden="1" x14ac:dyDescent="0.25">
      <c r="E79" s="32" t="s">
        <v>95</v>
      </c>
      <c r="F79" s="3">
        <f>SUM(F80:F83)</f>
        <v>0</v>
      </c>
      <c r="G79" s="3">
        <f>SUM(G80:G83)</f>
        <v>0</v>
      </c>
      <c r="H79" s="3">
        <f>SUM(H80:H83)</f>
        <v>0</v>
      </c>
    </row>
    <row r="80" spans="5:8" ht="13" hidden="1" x14ac:dyDescent="0.25">
      <c r="E80" s="31" t="s">
        <v>96</v>
      </c>
      <c r="F80" s="7"/>
      <c r="G80" s="8"/>
      <c r="H80" s="9"/>
    </row>
    <row r="81" spans="5:8" hidden="1" x14ac:dyDescent="0.25">
      <c r="E81" s="6"/>
      <c r="F81" s="10"/>
      <c r="G81" s="11"/>
      <c r="H81" s="12"/>
    </row>
    <row r="82" spans="5:8" hidden="1" x14ac:dyDescent="0.25">
      <c r="E82" s="6"/>
      <c r="F82" s="10"/>
      <c r="G82" s="11"/>
      <c r="H82" s="12"/>
    </row>
    <row r="83" spans="5:8" hidden="1" x14ac:dyDescent="0.25">
      <c r="E83" s="6"/>
      <c r="F83" s="13"/>
      <c r="G83" s="14"/>
      <c r="H83" s="15"/>
    </row>
    <row r="84" spans="5:8" hidden="1" x14ac:dyDescent="0.25">
      <c r="F84" s="16"/>
      <c r="G84" s="16"/>
      <c r="H84" s="16"/>
    </row>
    <row r="85" spans="5:8" ht="14" x14ac:dyDescent="0.25">
      <c r="E85" s="32" t="s">
        <v>97</v>
      </c>
      <c r="F85" s="3">
        <f>SUM(F86:F93)</f>
        <v>932000</v>
      </c>
      <c r="G85" s="3">
        <f t="shared" ref="G85:H85" si="0">SUM(G86:G93)</f>
        <v>4640000</v>
      </c>
      <c r="H85" s="3">
        <f t="shared" si="0"/>
        <v>2050000</v>
      </c>
    </row>
    <row r="86" spans="5:8" ht="13" x14ac:dyDescent="0.25">
      <c r="E86" s="31" t="s">
        <v>98</v>
      </c>
      <c r="F86" s="7"/>
      <c r="G86" s="8"/>
      <c r="H86" s="9">
        <v>50000</v>
      </c>
    </row>
    <row r="87" spans="5:8" ht="13" x14ac:dyDescent="0.25">
      <c r="E87" s="31" t="s">
        <v>99</v>
      </c>
      <c r="F87" s="10"/>
      <c r="G87" s="34"/>
      <c r="H87" s="12"/>
    </row>
    <row r="88" spans="5:8" ht="13" x14ac:dyDescent="0.25">
      <c r="E88" s="31" t="s">
        <v>100</v>
      </c>
      <c r="F88" s="10"/>
      <c r="G88" s="11"/>
      <c r="H88" s="12"/>
    </row>
    <row r="89" spans="5:8" ht="13" x14ac:dyDescent="0.25">
      <c r="E89" s="31" t="s">
        <v>101</v>
      </c>
      <c r="F89" s="10"/>
      <c r="G89" s="11"/>
      <c r="H89" s="12"/>
    </row>
    <row r="90" spans="5:8" ht="13" x14ac:dyDescent="0.25">
      <c r="E90" s="31" t="s">
        <v>102</v>
      </c>
      <c r="F90" s="10"/>
      <c r="G90" s="11"/>
      <c r="H90" s="12"/>
    </row>
    <row r="91" spans="5:8" ht="13" x14ac:dyDescent="0.25">
      <c r="E91" s="31" t="s">
        <v>103</v>
      </c>
      <c r="F91" s="10"/>
      <c r="G91" s="11"/>
      <c r="H91" s="12"/>
    </row>
    <row r="92" spans="5:8" ht="13" x14ac:dyDescent="0.25">
      <c r="E92" s="31" t="s">
        <v>104</v>
      </c>
      <c r="F92" s="10"/>
      <c r="G92" s="34"/>
      <c r="H92" s="12"/>
    </row>
    <row r="93" spans="5:8" ht="13" x14ac:dyDescent="0.25">
      <c r="E93" s="31" t="s">
        <v>119</v>
      </c>
      <c r="F93" s="13">
        <v>932000</v>
      </c>
      <c r="G93" s="14">
        <v>4640000</v>
      </c>
      <c r="H93" s="15">
        <v>2000000</v>
      </c>
    </row>
    <row r="94" spans="5:8" x14ac:dyDescent="0.25">
      <c r="F94" s="16"/>
      <c r="G94" s="16"/>
      <c r="H94" s="16"/>
    </row>
    <row r="95" spans="5:8" ht="14" x14ac:dyDescent="0.25">
      <c r="E95" s="32" t="s">
        <v>105</v>
      </c>
      <c r="F95" s="21">
        <f>SUM(F96:F100)</f>
        <v>7053000</v>
      </c>
      <c r="G95" s="21">
        <f t="shared" ref="G95:H95" si="1">SUM(G96:G100)</f>
        <v>6931000</v>
      </c>
      <c r="H95" s="21">
        <f t="shared" si="1"/>
        <v>7234000</v>
      </c>
    </row>
    <row r="96" spans="5:8" ht="13" x14ac:dyDescent="0.25">
      <c r="E96" s="31" t="s">
        <v>106</v>
      </c>
      <c r="F96" s="7"/>
      <c r="G96" s="8"/>
      <c r="H96" s="9"/>
    </row>
    <row r="97" spans="5:8" ht="13" x14ac:dyDescent="0.25">
      <c r="E97" s="31" t="s">
        <v>107</v>
      </c>
      <c r="F97" s="10"/>
      <c r="G97" s="11"/>
      <c r="H97" s="12"/>
    </row>
    <row r="98" spans="5:8" ht="13" x14ac:dyDescent="0.25">
      <c r="E98" s="31" t="s">
        <v>108</v>
      </c>
      <c r="F98" s="10">
        <v>7053000</v>
      </c>
      <c r="G98" s="11">
        <v>6931000</v>
      </c>
      <c r="H98" s="12">
        <v>7234000</v>
      </c>
    </row>
    <row r="99" spans="5:8" ht="13" x14ac:dyDescent="0.25">
      <c r="E99" s="31" t="s">
        <v>109</v>
      </c>
      <c r="F99" s="10"/>
      <c r="G99" s="11"/>
      <c r="H99" s="12"/>
    </row>
    <row r="100" spans="5:8" ht="13" x14ac:dyDescent="0.25">
      <c r="E100" s="31" t="s">
        <v>110</v>
      </c>
      <c r="F100" s="13"/>
      <c r="G100" s="14"/>
      <c r="H100" s="15"/>
    </row>
    <row r="101" spans="5:8" x14ac:dyDescent="0.25">
      <c r="F101" s="16"/>
      <c r="G101" s="16"/>
      <c r="H101" s="16"/>
    </row>
    <row r="102" spans="5:8" ht="14" x14ac:dyDescent="0.25">
      <c r="E102" s="32" t="s">
        <v>111</v>
      </c>
      <c r="F102" s="3">
        <f>SUM(F103:F109)</f>
        <v>226000</v>
      </c>
      <c r="G102" s="3">
        <f t="shared" ref="G102:H102" si="2">SUM(G103:G109)</f>
        <v>226000</v>
      </c>
      <c r="H102" s="3">
        <f t="shared" si="2"/>
        <v>376000</v>
      </c>
    </row>
    <row r="103" spans="5:8" ht="13" x14ac:dyDescent="0.25">
      <c r="E103" s="31" t="s">
        <v>112</v>
      </c>
      <c r="F103" s="7"/>
      <c r="G103" s="8"/>
      <c r="H103" s="9"/>
    </row>
    <row r="104" spans="5:8" ht="13" x14ac:dyDescent="0.25">
      <c r="E104" s="31" t="s">
        <v>113</v>
      </c>
      <c r="F104" s="10"/>
      <c r="G104" s="11"/>
      <c r="H104" s="12">
        <v>150000</v>
      </c>
    </row>
    <row r="105" spans="5:8" ht="13" x14ac:dyDescent="0.25">
      <c r="E105" s="31" t="s">
        <v>114</v>
      </c>
      <c r="F105" s="10">
        <v>226000</v>
      </c>
      <c r="G105" s="11">
        <v>226000</v>
      </c>
      <c r="H105" s="12">
        <v>226000</v>
      </c>
    </row>
    <row r="106" spans="5:8" ht="13" x14ac:dyDescent="0.25">
      <c r="E106" s="31" t="s">
        <v>115</v>
      </c>
      <c r="F106" s="10"/>
      <c r="G106" s="11"/>
      <c r="H106" s="12"/>
    </row>
    <row r="107" spans="5:8" ht="13" x14ac:dyDescent="0.25">
      <c r="E107" s="31" t="s">
        <v>116</v>
      </c>
      <c r="F107" s="10"/>
      <c r="G107" s="11"/>
      <c r="H107" s="12"/>
    </row>
    <row r="108" spans="5:8" ht="13" x14ac:dyDescent="0.25">
      <c r="E108" s="31" t="s">
        <v>117</v>
      </c>
      <c r="F108" s="10"/>
      <c r="G108" s="11"/>
      <c r="H108" s="12"/>
    </row>
    <row r="109" spans="5:8" ht="13" x14ac:dyDescent="0.25">
      <c r="E109" s="31" t="s">
        <v>118</v>
      </c>
      <c r="F109" s="13"/>
      <c r="G109" s="14"/>
      <c r="H109" s="15"/>
    </row>
    <row r="110" spans="5:8" x14ac:dyDescent="0.25">
      <c r="F110" s="16"/>
      <c r="G110" s="16"/>
      <c r="H110" s="16"/>
    </row>
    <row r="111" spans="5:8" ht="13" hidden="1" x14ac:dyDescent="0.25">
      <c r="E111" s="2"/>
      <c r="F111" s="3">
        <f>SUM(F112:F115)</f>
        <v>0</v>
      </c>
      <c r="G111" s="3">
        <f>SUM(G112:G115)</f>
        <v>0</v>
      </c>
      <c r="H111" s="3">
        <f>SUM(H112:H115)</f>
        <v>0</v>
      </c>
    </row>
    <row r="112" spans="5:8" hidden="1" x14ac:dyDescent="0.25">
      <c r="E112" s="6"/>
      <c r="F112" s="7"/>
      <c r="G112" s="8"/>
      <c r="H112" s="9"/>
    </row>
    <row r="113" spans="5:8" hidden="1" x14ac:dyDescent="0.25">
      <c r="E113" s="6"/>
      <c r="F113" s="10"/>
      <c r="G113" s="11"/>
      <c r="H113" s="12"/>
    </row>
    <row r="114" spans="5:8" hidden="1" x14ac:dyDescent="0.25">
      <c r="E114" s="6"/>
      <c r="F114" s="10"/>
      <c r="G114" s="11"/>
      <c r="H114" s="12"/>
    </row>
    <row r="115" spans="5:8" hidden="1" x14ac:dyDescent="0.25">
      <c r="E115" s="6"/>
      <c r="F115" s="13"/>
      <c r="G115" s="14"/>
      <c r="H115" s="15"/>
    </row>
    <row r="116" spans="5:8" hidden="1" x14ac:dyDescent="0.25">
      <c r="F116" s="16"/>
      <c r="G116" s="16"/>
      <c r="H116" s="16"/>
    </row>
    <row r="117" spans="5:8" ht="13" hidden="1" x14ac:dyDescent="0.25">
      <c r="E117" s="2"/>
      <c r="F117" s="3">
        <f>SUM(F118:F121)</f>
        <v>0</v>
      </c>
      <c r="G117" s="3">
        <f>SUM(G118:G121)</f>
        <v>0</v>
      </c>
      <c r="H117" s="3">
        <f>SUM(H118:H121)</f>
        <v>0</v>
      </c>
    </row>
    <row r="118" spans="5:8" hidden="1" x14ac:dyDescent="0.25">
      <c r="E118" s="6"/>
      <c r="F118" s="7"/>
      <c r="G118" s="8"/>
      <c r="H118" s="9"/>
    </row>
    <row r="119" spans="5:8" hidden="1" x14ac:dyDescent="0.25">
      <c r="E119" s="6"/>
      <c r="F119" s="10"/>
      <c r="G119" s="11"/>
      <c r="H119" s="12"/>
    </row>
    <row r="120" spans="5:8" hidden="1" x14ac:dyDescent="0.25">
      <c r="E120" s="6"/>
      <c r="F120" s="10"/>
      <c r="G120" s="11"/>
      <c r="H120" s="12"/>
    </row>
    <row r="121" spans="5:8" hidden="1" x14ac:dyDescent="0.25">
      <c r="E121" s="6"/>
      <c r="F121" s="13"/>
      <c r="G121" s="14"/>
      <c r="H121" s="15"/>
    </row>
    <row r="122" spans="5:8" hidden="1" x14ac:dyDescent="0.25">
      <c r="F122" s="16"/>
      <c r="G122" s="16"/>
      <c r="H122" s="16"/>
    </row>
    <row r="123" spans="5:8" ht="13" hidden="1" x14ac:dyDescent="0.25">
      <c r="E123" s="2"/>
      <c r="F123" s="3">
        <f>SUM(F124:F127)</f>
        <v>0</v>
      </c>
      <c r="G123" s="3">
        <f>SUM(G124:G127)</f>
        <v>0</v>
      </c>
      <c r="H123" s="3">
        <f>SUM(H124:H127)</f>
        <v>0</v>
      </c>
    </row>
    <row r="124" spans="5:8" hidden="1" x14ac:dyDescent="0.25">
      <c r="E124" s="6"/>
      <c r="F124" s="7"/>
      <c r="G124" s="8"/>
      <c r="H124" s="9"/>
    </row>
    <row r="125" spans="5:8" hidden="1" x14ac:dyDescent="0.25">
      <c r="E125" s="6"/>
      <c r="F125" s="10"/>
      <c r="G125" s="11"/>
      <c r="H125" s="12"/>
    </row>
    <row r="126" spans="5:8" hidden="1" x14ac:dyDescent="0.25">
      <c r="E126" s="6"/>
      <c r="F126" s="10"/>
      <c r="G126" s="11"/>
      <c r="H126" s="12"/>
    </row>
    <row r="127" spans="5:8" hidden="1" x14ac:dyDescent="0.25">
      <c r="E127" s="6"/>
      <c r="F127" s="13"/>
      <c r="G127" s="14"/>
      <c r="H127" s="15"/>
    </row>
    <row r="128" spans="5:8" ht="13" x14ac:dyDescent="0.25">
      <c r="E128" s="17" t="s">
        <v>73</v>
      </c>
      <c r="F128" s="18">
        <f>SUM(F45)</f>
        <v>1158000</v>
      </c>
      <c r="G128" s="18">
        <f>SUM(G45)</f>
        <v>11797000</v>
      </c>
      <c r="H128" s="18">
        <f>SUM(H45)</f>
        <v>9660000</v>
      </c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  <row r="251" spans="6:8" x14ac:dyDescent="0.25">
      <c r="F251" s="21"/>
      <c r="G251" s="21"/>
      <c r="H251" s="21"/>
    </row>
    <row r="252" spans="6:8" x14ac:dyDescent="0.25">
      <c r="F252" s="21"/>
      <c r="G252" s="21"/>
      <c r="H252" s="21"/>
    </row>
    <row r="253" spans="6:8" x14ac:dyDescent="0.25">
      <c r="F253" s="21"/>
      <c r="G253" s="21"/>
      <c r="H253" s="21"/>
    </row>
    <row r="254" spans="6:8" x14ac:dyDescent="0.25">
      <c r="F254" s="21"/>
      <c r="G254" s="21"/>
      <c r="H254" s="21"/>
    </row>
    <row r="255" spans="6:8" x14ac:dyDescent="0.25">
      <c r="F255" s="21"/>
      <c r="G255" s="21"/>
      <c r="H255" s="21"/>
    </row>
    <row r="256" spans="6:8" x14ac:dyDescent="0.25">
      <c r="F256" s="21"/>
      <c r="G256" s="21"/>
      <c r="H256" s="21"/>
    </row>
    <row r="257" spans="6:8" x14ac:dyDescent="0.25">
      <c r="F257" s="21"/>
      <c r="G257" s="21"/>
      <c r="H257" s="21"/>
    </row>
    <row r="258" spans="6:8" x14ac:dyDescent="0.25">
      <c r="F258" s="21"/>
      <c r="G258" s="21"/>
      <c r="H258" s="21"/>
    </row>
    <row r="259" spans="6:8" x14ac:dyDescent="0.25">
      <c r="F259" s="21"/>
      <c r="G259" s="21"/>
      <c r="H259" s="21"/>
    </row>
    <row r="260" spans="6:8" x14ac:dyDescent="0.25">
      <c r="F260" s="21"/>
      <c r="G260" s="21"/>
      <c r="H26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1" manualBreakCount="1">
    <brk id="12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31</vt:i4>
      </vt:variant>
      <vt:variant>
        <vt:lpstr>Named Ranges</vt:lpstr>
      </vt:variant>
      <vt:variant>
        <vt:i4>31</vt:i4>
      </vt:variant>
    </vt:vector>
  </HeadingPairs>
  <TitlesOfParts>
    <vt:vector size="62" baseType="lpstr">
      <vt:lpstr>Summary</vt:lpstr>
      <vt:lpstr>CPT</vt:lpstr>
      <vt:lpstr>DC1</vt:lpstr>
      <vt:lpstr>DC2</vt:lpstr>
      <vt:lpstr>DC3</vt:lpstr>
      <vt:lpstr>DC4</vt:lpstr>
      <vt:lpstr>DC5</vt:lpstr>
      <vt:lpstr>WC011</vt:lpstr>
      <vt:lpstr>WC012</vt:lpstr>
      <vt:lpstr>WC013</vt:lpstr>
      <vt:lpstr>WC014</vt:lpstr>
      <vt:lpstr>WC015</vt:lpstr>
      <vt:lpstr>WC022</vt:lpstr>
      <vt:lpstr>WC023</vt:lpstr>
      <vt:lpstr>WC024</vt:lpstr>
      <vt:lpstr>WC025</vt:lpstr>
      <vt:lpstr>WC026</vt:lpstr>
      <vt:lpstr>WC031</vt:lpstr>
      <vt:lpstr>WC032</vt:lpstr>
      <vt:lpstr>WC033</vt:lpstr>
      <vt:lpstr>WC034</vt:lpstr>
      <vt:lpstr>WC041</vt:lpstr>
      <vt:lpstr>WC042</vt:lpstr>
      <vt:lpstr>WC043</vt:lpstr>
      <vt:lpstr>WC044</vt:lpstr>
      <vt:lpstr>WC045</vt:lpstr>
      <vt:lpstr>WC047</vt:lpstr>
      <vt:lpstr>WC048</vt:lpstr>
      <vt:lpstr>WC051</vt:lpstr>
      <vt:lpstr>WC052</vt:lpstr>
      <vt:lpstr>WC053</vt:lpstr>
      <vt:lpstr>CPT!Print_Area</vt:lpstr>
      <vt:lpstr>'DC1'!Print_Area</vt:lpstr>
      <vt:lpstr>'DC2'!Print_Area</vt:lpstr>
      <vt:lpstr>'DC3'!Print_Area</vt:lpstr>
      <vt:lpstr>'DC4'!Print_Area</vt:lpstr>
      <vt:lpstr>'DC5'!Print_Area</vt:lpstr>
      <vt:lpstr>Summary!Print_Area</vt:lpstr>
      <vt:lpstr>'WC011'!Print_Area</vt:lpstr>
      <vt:lpstr>'WC012'!Print_Area</vt:lpstr>
      <vt:lpstr>'WC013'!Print_Area</vt:lpstr>
      <vt:lpstr>'WC014'!Print_Area</vt:lpstr>
      <vt:lpstr>'WC015'!Print_Area</vt:lpstr>
      <vt:lpstr>'WC022'!Print_Area</vt:lpstr>
      <vt:lpstr>'WC023'!Print_Area</vt:lpstr>
      <vt:lpstr>'WC024'!Print_Area</vt:lpstr>
      <vt:lpstr>'WC025'!Print_Area</vt:lpstr>
      <vt:lpstr>'WC026'!Print_Area</vt:lpstr>
      <vt:lpstr>'WC031'!Print_Area</vt:lpstr>
      <vt:lpstr>'WC032'!Print_Area</vt:lpstr>
      <vt:lpstr>'WC033'!Print_Area</vt:lpstr>
      <vt:lpstr>'WC034'!Print_Area</vt:lpstr>
      <vt:lpstr>'WC041'!Print_Area</vt:lpstr>
      <vt:lpstr>'WC042'!Print_Area</vt:lpstr>
      <vt:lpstr>'WC043'!Print_Area</vt:lpstr>
      <vt:lpstr>'WC044'!Print_Area</vt:lpstr>
      <vt:lpstr>'WC045'!Print_Area</vt:lpstr>
      <vt:lpstr>'WC047'!Print_Area</vt:lpstr>
      <vt:lpstr>'WC048'!Print_Area</vt:lpstr>
      <vt:lpstr>'WC051'!Print_Area</vt:lpstr>
      <vt:lpstr>'WC052'!Print_Area</vt:lpstr>
      <vt:lpstr>'WC053'!Print_Area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Pretty Mavhungu</dc:creator>
  <cp:lastModifiedBy>Yolanda Maphumulo</cp:lastModifiedBy>
  <dcterms:created xsi:type="dcterms:W3CDTF">2023-04-13T10:31:03Z</dcterms:created>
  <dcterms:modified xsi:type="dcterms:W3CDTF">2023-04-24T12:37:11Z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c4247e-447d-4732-af29-2e529a4288f1_Enabled">
    <vt:lpwstr>true</vt:lpwstr>
  </property>
  <property fmtid="{D5CDD505-2E9C-101B-9397-08002B2CF9AE}" pid="3" name="MSIP_Label_93c4247e-447d-4732-af29-2e529a4288f1_SetDate">
    <vt:lpwstr>2023-04-13T10:33:00Z</vt:lpwstr>
  </property>
  <property fmtid="{D5CDD505-2E9C-101B-9397-08002B2CF9AE}" pid="4" name="MSIP_Label_93c4247e-447d-4732-af29-2e529a4288f1_Method">
    <vt:lpwstr>Standard</vt:lpwstr>
  </property>
  <property fmtid="{D5CDD505-2E9C-101B-9397-08002B2CF9AE}" pid="5" name="MSIP_Label_93c4247e-447d-4732-af29-2e529a4288f1_Name">
    <vt:lpwstr>93c4247e-447d-4732-af29-2e529a4288f1</vt:lpwstr>
  </property>
  <property fmtid="{D5CDD505-2E9C-101B-9397-08002B2CF9AE}" pid="6" name="MSIP_Label_93c4247e-447d-4732-af29-2e529a4288f1_SiteId">
    <vt:lpwstr>1a45348f-02b4-4f9a-a7a8-7786f6dd3245</vt:lpwstr>
  </property>
  <property fmtid="{D5CDD505-2E9C-101B-9397-08002B2CF9AE}" pid="7" name="MSIP_Label_93c4247e-447d-4732-af29-2e529a4288f1_ActionId">
    <vt:lpwstr>d172b8f5-2a4d-4a00-8ec7-795b4e52424e</vt:lpwstr>
  </property>
  <property fmtid="{D5CDD505-2E9C-101B-9397-08002B2CF9AE}" pid="8" name="MSIP_Label_93c4247e-447d-4732-af29-2e529a4288f1_ContentBits">
    <vt:lpwstr>0</vt:lpwstr>
  </property>
</Properties>
</file>